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0" documentId="13_ncr:1_{4C60F831-1D99-46A8-99C4-C1CDFCECC742}" xr6:coauthVersionLast="47" xr6:coauthVersionMax="47" xr10:uidLastSave="{00000000-0000-0000-0000-000000000000}"/>
  <bookViews>
    <workbookView xWindow="-108" yWindow="-108" windowWidth="23256" windowHeight="12456" activeTab="1" xr2:uid="{00000000-000D-0000-FFFF-FFFF00000000}"/>
  </bookViews>
  <sheets>
    <sheet name="1. ESTABLECIMIENTO CONTEXTO " sheetId="1" r:id="rId1"/>
    <sheet name="2. MATRIZ DE RIESGOS" sheetId="2" r:id="rId2"/>
    <sheet name="MAPA CALOR INHERENTE" sheetId="3" state="hidden" r:id="rId3"/>
    <sheet name="MAPA CALOR RESIDUAL" sheetId="4" state="hidden" r:id="rId4"/>
    <sheet name="3.MAPA CALOR INHEREN Y RESIDUAL" sheetId="5" r:id="rId5"/>
    <sheet name="4. PEFIL RIESGO DEL PROCESO" sheetId="6" r:id="rId6"/>
    <sheet name="Tabla probabilidad" sheetId="7" r:id="rId7"/>
    <sheet name="Tabla Impacto" sheetId="8" r:id="rId8"/>
    <sheet name="Opciones Tratamiento" sheetId="9" r:id="rId9"/>
    <sheet name="Hoja1" sheetId="10" state="hidden" r:id="rId10"/>
    <sheet name="Tabla Valoración controles"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89" i="8" l="1"/>
  <c r="B189" i="8" a="1"/>
  <c r="B189" i="8" s="1"/>
  <c r="H188" i="8"/>
  <c r="H187" i="8"/>
  <c r="H186" i="8"/>
  <c r="H185" i="8"/>
  <c r="H184" i="8"/>
  <c r="H183" i="8"/>
  <c r="H182" i="8"/>
  <c r="H181" i="8"/>
  <c r="H180" i="8"/>
  <c r="H179" i="8"/>
  <c r="J178" i="8"/>
  <c r="H178" i="8"/>
  <c r="B4" i="6"/>
  <c r="B3" i="5"/>
  <c r="F26" i="4"/>
  <c r="E26" i="4"/>
  <c r="G26" i="4" s="1"/>
  <c r="F25" i="4"/>
  <c r="E25" i="4"/>
  <c r="G25" i="4" s="1"/>
  <c r="G24" i="4"/>
  <c r="F24" i="4"/>
  <c r="E24" i="4"/>
  <c r="F23" i="4"/>
  <c r="E23" i="4"/>
  <c r="G23" i="4" s="1"/>
  <c r="F22" i="4"/>
  <c r="E22" i="4"/>
  <c r="G22" i="4" s="1"/>
  <c r="F21" i="4"/>
  <c r="E21" i="4"/>
  <c r="G21" i="4" s="1"/>
  <c r="F20" i="4"/>
  <c r="E20" i="4"/>
  <c r="G20" i="4" s="1"/>
  <c r="F19" i="4"/>
  <c r="E19" i="4"/>
  <c r="G19" i="4" s="1"/>
  <c r="F18" i="4"/>
  <c r="E18" i="4"/>
  <c r="G18" i="4" s="1"/>
  <c r="F17" i="4"/>
  <c r="E17" i="4"/>
  <c r="G17" i="4" s="1"/>
  <c r="F16" i="4"/>
  <c r="E16" i="4"/>
  <c r="G16" i="4" s="1"/>
  <c r="F15" i="4"/>
  <c r="E15" i="4"/>
  <c r="G15" i="4" s="1"/>
  <c r="F14" i="4"/>
  <c r="E14" i="4"/>
  <c r="G14" i="4" s="1"/>
  <c r="F13" i="4"/>
  <c r="E13" i="4"/>
  <c r="G13" i="4" s="1"/>
  <c r="F12" i="4"/>
  <c r="E12" i="4"/>
  <c r="G12" i="4" s="1"/>
  <c r="F11" i="4"/>
  <c r="E11" i="4"/>
  <c r="G11" i="4" s="1"/>
  <c r="B10" i="4"/>
  <c r="A10" i="4"/>
  <c r="B9" i="4"/>
  <c r="A9" i="4"/>
  <c r="B8" i="4"/>
  <c r="A8" i="4"/>
  <c r="B7" i="4"/>
  <c r="A7" i="4"/>
  <c r="B3" i="4"/>
  <c r="E26" i="3"/>
  <c r="E25" i="3"/>
  <c r="E24" i="3"/>
  <c r="E23" i="3"/>
  <c r="E22" i="3"/>
  <c r="E21" i="3"/>
  <c r="E20" i="3"/>
  <c r="E19" i="3"/>
  <c r="E18" i="3"/>
  <c r="E17" i="3"/>
  <c r="E16" i="3"/>
  <c r="E15" i="3"/>
  <c r="E14" i="3"/>
  <c r="E13" i="3"/>
  <c r="E12" i="3"/>
  <c r="E11" i="3"/>
  <c r="D10" i="3"/>
  <c r="C10" i="3"/>
  <c r="B10" i="3"/>
  <c r="A10" i="3"/>
  <c r="D9" i="3"/>
  <c r="C9" i="3"/>
  <c r="E9" i="3" s="1"/>
  <c r="B9" i="3"/>
  <c r="A9" i="3"/>
  <c r="D8" i="3"/>
  <c r="C8" i="3"/>
  <c r="B8" i="3"/>
  <c r="A8" i="3"/>
  <c r="D7" i="3"/>
  <c r="C7" i="3"/>
  <c r="B7" i="3"/>
  <c r="A7" i="3"/>
  <c r="B3" i="3"/>
  <c r="T28" i="2"/>
  <c r="Q28" i="2"/>
  <c r="T27" i="2"/>
  <c r="Q27" i="2"/>
  <c r="T26" i="2"/>
  <c r="Q26" i="2"/>
  <c r="T25" i="2"/>
  <c r="Q25" i="2"/>
  <c r="T24" i="2"/>
  <c r="Q24" i="2"/>
  <c r="N24" i="2"/>
  <c r="M24" i="2"/>
  <c r="K24" i="2"/>
  <c r="T23" i="2"/>
  <c r="Q23" i="2"/>
  <c r="T22" i="2"/>
  <c r="Q22" i="2"/>
  <c r="AC21" i="2"/>
  <c r="AB21" i="2"/>
  <c r="T21" i="2"/>
  <c r="Q21" i="2"/>
  <c r="Y21" i="2" s="1"/>
  <c r="N21" i="2"/>
  <c r="M21" i="2"/>
  <c r="K21" i="2"/>
  <c r="T20" i="2"/>
  <c r="Q20" i="2"/>
  <c r="T19" i="2"/>
  <c r="Q19" i="2"/>
  <c r="T18" i="2"/>
  <c r="Q18" i="2"/>
  <c r="AC18" i="2" s="1"/>
  <c r="N18" i="2"/>
  <c r="M18" i="2"/>
  <c r="K18" i="2"/>
  <c r="T17" i="2"/>
  <c r="Q17" i="2"/>
  <c r="T16" i="2"/>
  <c r="Q16" i="2"/>
  <c r="T15" i="2"/>
  <c r="Q15" i="2"/>
  <c r="AC15" i="2" s="1"/>
  <c r="N15" i="2"/>
  <c r="M15" i="2"/>
  <c r="K15" i="2"/>
  <c r="AB15" i="2" l="1"/>
  <c r="Y17" i="2"/>
  <c r="AA17" i="2" s="1"/>
  <c r="AC16" i="2"/>
  <c r="AB16" i="2" s="1"/>
  <c r="Y15" i="2"/>
  <c r="M9" i="3"/>
  <c r="G10" i="5" s="1"/>
  <c r="E10" i="3"/>
  <c r="I10" i="3"/>
  <c r="J10" i="3"/>
  <c r="D11" i="5" s="1"/>
  <c r="K10" i="3"/>
  <c r="E11" i="5" s="1"/>
  <c r="K8" i="3"/>
  <c r="E9" i="5" s="1"/>
  <c r="Z15" i="2"/>
  <c r="AA15" i="2"/>
  <c r="Y16" i="2" s="1"/>
  <c r="AC19" i="2"/>
  <c r="AB19" i="2" s="1"/>
  <c r="AC24" i="2"/>
  <c r="Z21" i="2"/>
  <c r="AC17" i="2"/>
  <c r="AB17" i="2" s="1"/>
  <c r="AA21" i="2"/>
  <c r="Y22" i="2" s="1"/>
  <c r="M8" i="3"/>
  <c r="G9" i="5" s="1"/>
  <c r="L8" i="3"/>
  <c r="F9" i="5" s="1"/>
  <c r="I11" i="3"/>
  <c r="C12" i="5" s="1"/>
  <c r="M10" i="3"/>
  <c r="G11" i="5" s="1"/>
  <c r="L10" i="3"/>
  <c r="F11" i="5" s="1"/>
  <c r="E8" i="3"/>
  <c r="I8" i="3"/>
  <c r="C9" i="5" s="1"/>
  <c r="AB18" i="2"/>
  <c r="J8" i="3"/>
  <c r="D9" i="5" s="1"/>
  <c r="J11" i="3"/>
  <c r="D12" i="5" s="1"/>
  <c r="Y18" i="2"/>
  <c r="K11" i="3"/>
  <c r="E12" i="5" s="1"/>
  <c r="Y24" i="2"/>
  <c r="J7" i="3"/>
  <c r="D8" i="5" s="1"/>
  <c r="J9" i="3"/>
  <c r="D10" i="5" s="1"/>
  <c r="K7" i="3"/>
  <c r="E8" i="5" s="1"/>
  <c r="K9" i="3"/>
  <c r="E10" i="5" s="1"/>
  <c r="AC22" i="2"/>
  <c r="L7" i="3"/>
  <c r="F8" i="5" s="1"/>
  <c r="L9" i="3"/>
  <c r="F10" i="5" s="1"/>
  <c r="B190" i="8"/>
  <c r="B191" i="8"/>
  <c r="E7" i="3"/>
  <c r="L11" i="3"/>
  <c r="F12" i="5" s="1"/>
  <c r="I7" i="3"/>
  <c r="C8" i="5" s="1"/>
  <c r="I9" i="3"/>
  <c r="C10" i="5" s="1"/>
  <c r="M11" i="3"/>
  <c r="G12" i="5" s="1"/>
  <c r="M7" i="3"/>
  <c r="G8" i="5" s="1"/>
  <c r="Z17" i="2" l="1"/>
  <c r="Z22" i="2"/>
  <c r="AA22" i="2"/>
  <c r="Y23" i="2" s="1"/>
  <c r="AE21" i="2"/>
  <c r="AA18" i="2"/>
  <c r="Y19" i="2" s="1"/>
  <c r="Z18" i="2"/>
  <c r="AA24" i="2"/>
  <c r="Y25" i="2" s="1"/>
  <c r="Z24" i="2"/>
  <c r="AB24" i="2"/>
  <c r="AC25" i="2"/>
  <c r="B15" i="6"/>
  <c r="B16" i="6"/>
  <c r="B13" i="6"/>
  <c r="B14" i="6"/>
  <c r="AC20" i="2"/>
  <c r="AB20" i="2" s="1"/>
  <c r="AB22" i="2"/>
  <c r="AC23" i="2"/>
  <c r="AB23" i="2" s="1"/>
  <c r="AA16" i="2"/>
  <c r="Z16" i="2"/>
  <c r="AG15" i="2"/>
  <c r="AE15" i="2"/>
  <c r="AG18" i="2" l="1"/>
  <c r="AD15" i="2"/>
  <c r="C7" i="4"/>
  <c r="E7" i="4" s="1"/>
  <c r="D7" i="4"/>
  <c r="F7" i="4" s="1"/>
  <c r="AF15" i="2"/>
  <c r="B17" i="6"/>
  <c r="C17" i="6" s="1"/>
  <c r="B20" i="6"/>
  <c r="AB25" i="2"/>
  <c r="AC27" i="2"/>
  <c r="AC26" i="2"/>
  <c r="AB26" i="2" s="1"/>
  <c r="AA25" i="2"/>
  <c r="Y26" i="2" s="1"/>
  <c r="Z25" i="2"/>
  <c r="Z23" i="2"/>
  <c r="AA23" i="2"/>
  <c r="AA19" i="2"/>
  <c r="Y20" i="2" s="1"/>
  <c r="Z19" i="2"/>
  <c r="C9" i="4"/>
  <c r="E9" i="4" s="1"/>
  <c r="AD21" i="2"/>
  <c r="AG21" i="2"/>
  <c r="C13" i="6" l="1"/>
  <c r="AH15" i="2"/>
  <c r="C16" i="6"/>
  <c r="C14" i="6"/>
  <c r="Z26" i="2"/>
  <c r="AA26" i="2"/>
  <c r="D9" i="4"/>
  <c r="F9" i="4" s="1"/>
  <c r="G9" i="4" s="1"/>
  <c r="AF21" i="2"/>
  <c r="AH21" i="2" s="1"/>
  <c r="AA20" i="2"/>
  <c r="Z20" i="2"/>
  <c r="AE18" i="2"/>
  <c r="AB27" i="2"/>
  <c r="AC28" i="2"/>
  <c r="AB28" i="2" s="1"/>
  <c r="G7" i="4"/>
  <c r="AF18" i="2"/>
  <c r="D8" i="4"/>
  <c r="F8" i="4" s="1"/>
  <c r="C15" i="6"/>
  <c r="AD18" i="2" l="1"/>
  <c r="AH18" i="2" s="1"/>
  <c r="C8" i="4"/>
  <c r="E8" i="4" s="1"/>
  <c r="Y28" i="2"/>
  <c r="Y27" i="2"/>
  <c r="AG24" i="2"/>
  <c r="AF24" i="2" l="1"/>
  <c r="D10" i="4"/>
  <c r="F10" i="4" s="1"/>
  <c r="AA28" i="2"/>
  <c r="Z28" i="2"/>
  <c r="AA27" i="2"/>
  <c r="Z27" i="2"/>
  <c r="AE24" i="2"/>
  <c r="G8" i="4"/>
  <c r="AD24" i="2" l="1"/>
  <c r="AH24" i="2" s="1"/>
  <c r="C10" i="4"/>
  <c r="E10" i="4" s="1"/>
  <c r="G10" i="4" l="1"/>
  <c r="N7" i="4"/>
  <c r="N8" i="5" s="1"/>
  <c r="K11" i="4"/>
  <c r="K12" i="5" s="1"/>
  <c r="L9" i="4"/>
  <c r="L10" i="5" s="1"/>
  <c r="L7" i="4"/>
  <c r="L8" i="5" s="1"/>
  <c r="K7" i="4"/>
  <c r="K8" i="5" s="1"/>
  <c r="L10" i="4"/>
  <c r="L11" i="5" s="1"/>
  <c r="L8" i="4"/>
  <c r="L9" i="5" s="1"/>
  <c r="M11" i="4"/>
  <c r="M12" i="5" s="1"/>
  <c r="M7" i="4"/>
  <c r="M8" i="5" s="1"/>
  <c r="L11" i="4"/>
  <c r="L12" i="5" s="1"/>
  <c r="K10" i="4"/>
  <c r="K11" i="5" s="1"/>
  <c r="O9" i="4"/>
  <c r="O10" i="5" s="1"/>
  <c r="O10" i="4"/>
  <c r="O11" i="5" s="1"/>
  <c r="M10" i="4"/>
  <c r="M11" i="5" s="1"/>
  <c r="N8" i="4"/>
  <c r="N9" i="5" s="1"/>
  <c r="K8" i="4"/>
  <c r="K9" i="5" s="1"/>
  <c r="N11" i="4"/>
  <c r="N12" i="5" s="1"/>
  <c r="O11" i="4"/>
  <c r="O12" i="5" s="1"/>
  <c r="O7" i="4"/>
  <c r="O8" i="5" s="1"/>
  <c r="M9" i="4"/>
  <c r="M10" i="5" s="1"/>
  <c r="K9" i="4"/>
  <c r="K10" i="5" s="1"/>
  <c r="N9" i="4"/>
  <c r="N10" i="5" s="1"/>
  <c r="O8" i="4"/>
  <c r="O9" i="5" s="1"/>
  <c r="N10" i="4"/>
  <c r="N11" i="5" s="1"/>
  <c r="M8" i="4"/>
  <c r="D13" i="6" l="1"/>
  <c r="D14" i="6"/>
  <c r="D16" i="6"/>
  <c r="D15" i="6"/>
  <c r="D17" i="6" l="1"/>
  <c r="E17" i="6" s="1"/>
  <c r="E22" i="6"/>
  <c r="D20" i="6"/>
  <c r="E13" i="6" l="1"/>
  <c r="E15" i="6"/>
  <c r="E14" i="6"/>
  <c r="E1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00000000-0006-0000-0200-000001000000}">
      <text>
        <r>
          <rPr>
            <sz val="11"/>
            <color theme="1"/>
            <rFont val="Calibri"/>
            <family val="2"/>
          </rPr>
          <t xml:space="preserve">Celdas parametrizadas no modificar.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00000000-0006-0000-0300-000001000000}">
      <text>
        <r>
          <rPr>
            <sz val="11"/>
            <color theme="1"/>
            <rFont val="Calibri"/>
            <family val="2"/>
          </rPr>
          <t xml:space="preserve">Celdas parametrizadas NO modificar.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00000000-0006-0000-0500-000001000000}">
      <text>
        <r>
          <rPr>
            <sz val="11"/>
            <color theme="1"/>
            <rFont val="Calibri"/>
            <family val="2"/>
          </rPr>
          <t xml:space="preserve">Celdas parametrizadas NO modificar.
</t>
        </r>
      </text>
    </comment>
    <comment ref="D12" authorId="0" shapeId="0" xr:uid="{00000000-0006-0000-0500-000002000000}">
      <text>
        <r>
          <rPr>
            <sz val="11"/>
            <color theme="1"/>
            <rFont val="Calibri"/>
            <family val="2"/>
          </rPr>
          <t xml:space="preserve">Celdas parametrizadas NO modificar.
</t>
        </r>
      </text>
    </comment>
  </commentList>
</comments>
</file>

<file path=xl/sharedStrings.xml><?xml version="1.0" encoding="utf-8"?>
<sst xmlns="http://schemas.openxmlformats.org/spreadsheetml/2006/main" count="794" uniqueCount="370">
  <si>
    <t>MAPA DE RIESGOS DE PROCESO</t>
  </si>
  <si>
    <t>CÓDIGO: F-GM-29</t>
  </si>
  <si>
    <t>VERSIÓN: 05</t>
  </si>
  <si>
    <t>FECHA: 30/03/2022</t>
  </si>
  <si>
    <t>PÁGINA: 1 de 3</t>
  </si>
  <si>
    <t xml:space="preserve">4.2.1. ESTABLECIMIENTO DEL CONTEXTO </t>
  </si>
  <si>
    <t xml:space="preserve">PROCESO: </t>
  </si>
  <si>
    <t>Gestión de Comunicaciones</t>
  </si>
  <si>
    <t>FECHA DE ELABORACIÓN O ACTUALIZACIÓN:</t>
  </si>
  <si>
    <t>Diciembre de 2021</t>
  </si>
  <si>
    <t>RESPONSABLE (s) DE ELABORACIÓN O ACTUALIZACIÓN</t>
  </si>
  <si>
    <t>Marcela Joya</t>
  </si>
  <si>
    <t>Factor: Externo/Interno/Proceso</t>
  </si>
  <si>
    <t xml:space="preserve">Variable </t>
  </si>
  <si>
    <t xml:space="preserve">¿Cómo me puede afectar? </t>
  </si>
  <si>
    <t>CARÁCTER: Positivo/negativo</t>
  </si>
  <si>
    <t>Breve análisis</t>
  </si>
  <si>
    <t>Factor Externo</t>
  </si>
  <si>
    <t xml:space="preserve">Cambio de Administración </t>
  </si>
  <si>
    <t>POSITIVO</t>
  </si>
  <si>
    <t>El cambio de administración pudiera llevar a que se reestructuren los procesos de manera positiva, incluyendo el de comunicaciones.</t>
  </si>
  <si>
    <t>Factor Interno</t>
  </si>
  <si>
    <t>Cambio en la planeación estratégica</t>
  </si>
  <si>
    <t>NEGATIVO</t>
  </si>
  <si>
    <t>Cambio de los objetivos estratégicos del Instituto, lo cual podría llevar a priorizar nuevos aspectos de interés, donde uno de los temas podrían ser las estrategias comunicacionales. Pudieran surgir nuevas formas de comunicar.</t>
  </si>
  <si>
    <t>Factor de proceso</t>
  </si>
  <si>
    <t>Directrices comunicacionales de la Alcaldía</t>
  </si>
  <si>
    <t>Existe desarticulación entre  y las estrategias externas y las necesidades de comunicación interna.</t>
  </si>
  <si>
    <t>Reputación negativa</t>
  </si>
  <si>
    <t>Genera obstáculos en los flujos de comunicación hacia los grupos de interés. Genera distorsiones en los mensajes, percepción de inestabilidad hacia el Instituto.</t>
  </si>
  <si>
    <t>Participación en espacios de ciudad</t>
  </si>
  <si>
    <t>Puede llevar a desplegar estrategias de posicionamiento de marca como Instituto, que puede agregar valor y visibilizan en el rol del instituto hacia la comunidad.</t>
  </si>
  <si>
    <t xml:space="preserve">Conflictos coyunturales </t>
  </si>
  <si>
    <t>Genera inestabilidad, perdida de credibilidad, desconfianza en la labor del Instituto</t>
  </si>
  <si>
    <t xml:space="preserve">Relaciones interinstitucionales </t>
  </si>
  <si>
    <t xml:space="preserve">Conlleva al desarrollo de estrategias conjuntas enfocadas al cumplimiento del objeto social del Instituto. Las relaciones se pudieran fortalecer permitiendo el cumplimiento de las metas. </t>
  </si>
  <si>
    <t>Manipulación de la información desde fuentes externas</t>
  </si>
  <si>
    <t xml:space="preserve">Manejos indebidos de la información que puede desvirtuar el mensaje original afectando el tema de imagen de la entidad. </t>
  </si>
  <si>
    <t xml:space="preserve">Retroalimentación desde grupos de interés </t>
  </si>
  <si>
    <t xml:space="preserve">Lo cual permite la retroalimentación del proceso y la mejora continua del mismo. </t>
  </si>
  <si>
    <t xml:space="preserve">Adopción de nuevas tecnologías </t>
  </si>
  <si>
    <t>Esto puede llevar a que al adoptar las nuevas tecnologías de parte del Instituto se mejore la comunicación con los usuarios, genera nuevas culturas de servicios.</t>
  </si>
  <si>
    <t>Alineación de objetivos estratégicos</t>
  </si>
  <si>
    <t xml:space="preserve">Desarticulación, una incoherencia entre los objetivos planteados y el paso a paso para conseguirlos. Falta de coordinación entre equipos, fallas en la comunicación interna. Afecta la toma de decisiones para un objetivo común </t>
  </si>
  <si>
    <t>Ambiente físico</t>
  </si>
  <si>
    <t>Actualmente el proceso y en general el Instituto no cuenta con condiciones optimas en términos de espacios de trabajo para el adecuado desempeño laboral.</t>
  </si>
  <si>
    <t xml:space="preserve">Competencias del personal </t>
  </si>
  <si>
    <t xml:space="preserve">Las competencias del equipo de comunicación propician una consecución de buenos resultados enfocados al cumplimiento del plan de comunicaciones. El equipo del proceso de comunicaciones desarrolla las actividades con propiedad enfocado a el cumplimiento del directrices estratégicas </t>
  </si>
  <si>
    <t xml:space="preserve">Distorsión de la información </t>
  </si>
  <si>
    <t>Deteriora el clima laboral, afecta la productividad del proceso, afecta la imagen de los servidores públicos y el relacionamiento entre los mismos.</t>
  </si>
  <si>
    <t xml:space="preserve">Trabajo en equipo </t>
  </si>
  <si>
    <t>Existe una articulaciones entre los roles y responsabilidad de los integrantes del equipo de trabajo lo cual permite superar de buena forma situaciones difíciles.</t>
  </si>
  <si>
    <t>Capacidad de innovación</t>
  </si>
  <si>
    <t xml:space="preserve">Permite la generación de estrategias disruptivas que responden de manera diferente a la dinámica de trabajo  </t>
  </si>
  <si>
    <t>Deficiencias en la planeación</t>
  </si>
  <si>
    <t xml:space="preserve">Obstaculiza la consecución de objetivos, retarda los mismos, llevando a la instauración de una cultura donde no se respeta el manejo del tiempo personal, , dificulta la asignación de responsable al interior del proceso. </t>
  </si>
  <si>
    <t>Inestabilidad en el personal del proceso</t>
  </si>
  <si>
    <t>Genera inestabilidad en el proceso en relación al desarrollo de las funciones, se pude presentar fuga de conocimientos y desarticulación en la dinámica de trabajo.</t>
  </si>
  <si>
    <t>VERSIÓN: 04</t>
  </si>
  <si>
    <t>FECHA: 21/12/2021</t>
  </si>
  <si>
    <t>PÁGINA: 3 de 3</t>
  </si>
  <si>
    <t>PROCESO:</t>
  </si>
  <si>
    <t>marzo de 2025</t>
  </si>
  <si>
    <t>Asesor de Comunicaciones</t>
  </si>
  <si>
    <t>OBJETIVO:</t>
  </si>
  <si>
    <t>Definir las estrategias comunicacionales del Instituto Social de Vivienda y Hábitat de Medellín, ISVIMED, garantizando la satisfacción de los públicos objetivos.</t>
  </si>
  <si>
    <t>ALCANCE:</t>
  </si>
  <si>
    <t xml:space="preserve">Diseño, formulación, implementación y seguimiento a las estrategias comunicacionales </t>
  </si>
  <si>
    <t>4.2. IDENTIFICACION DEL RIESGO</t>
  </si>
  <si>
    <t>4.3. EVALUACIÓN DEL RIESGO</t>
  </si>
  <si>
    <t>4.4. TRATAMIENTO DEL RIESGO</t>
  </si>
  <si>
    <t>SEGUIMIENTO TRIMESTRE 1 DE 2026</t>
  </si>
  <si>
    <t>RELACIÓN DE EVIDENCIAS
IMPORTANTE:- RELACIONAR LOS ENLACES SOBRE MATERIALIZACION DE RIESGOS Y SOBRE APLICACIÓN DE CONTROLES
-LAS EVIDENCIAS SOBRE APLICACIÓN DE CONTROLES SON LAS QUE SE ENCUENTRAN EN LA COLUMNA X - RELACIONARLAS UNA A UNA CON EL ENLACE CORRESPONDIENTE.</t>
  </si>
  <si>
    <t>SEGUIMIENTO TRIMESTRE 2 DE 2026</t>
  </si>
  <si>
    <t>SEGUIMIENTO TRIMESTRE 3 DE 2026</t>
  </si>
  <si>
    <t>SEGUIMIENTO TRIMESTRE 4 DE 2026</t>
  </si>
  <si>
    <t xml:space="preserve">Referencia </t>
  </si>
  <si>
    <t>Objetivo / Requisto a cumplir</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</si>
  <si>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</si>
  <si>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</si>
  <si>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</si>
  <si>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</si>
  <si>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</si>
  <si>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</si>
  <si>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</si>
  <si>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</si>
  <si>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</si>
  <si>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</si>
  <si>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</si>
  <si>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</si>
  <si>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</si>
  <si>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</si>
  <si>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</si>
  <si>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</si>
  <si>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</si>
  <si>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 Actual)</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</si>
  <si>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</si>
  <si>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</si>
  <si>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</si>
  <si>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</si>
  <si>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</si>
  <si>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</si>
  <si>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</si>
  <si>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</si>
  <si>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</si>
  <si>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</si>
  <si>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</si>
  <si>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</si>
  <si>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</si>
  <si>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</si>
  <si>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</si>
  <si>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</si>
  <si>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GC5</t>
  </si>
  <si>
    <t>lograr un 70% de noticias, menciones y ruedas de prensa con percepción positiva de manera semestral.
Garantizar que el 100% de los productos gráficos y digitales estén acordes al Manual de marca y a los lineamientos de Publicidad y Marca del Distrito de Medellín en cada vigencia.</t>
  </si>
  <si>
    <t>Gestión de Prensa y Medios de Comunicación (Comunicación Externa)</t>
  </si>
  <si>
    <t>Posibilidad de afectación reputacional del Instituto</t>
  </si>
  <si>
    <t>reflejada en: 
- la existencia de menciones negativas en el monitoreo de medios de comunicación
- Cancelación del Plan de Pauta en medios de comunicación y cierre de cuentas de redes sociales por parte de la Secretaría de Comunicaciones del Distrito</t>
  </si>
  <si>
    <t>debido a que las noticias, menciones, ruedas de prensa y productos gráficos y digitales no impacten de manera positiva la gestión y reputación del Instituto.</t>
  </si>
  <si>
    <t>Posibilidad de afectación reputacional del Instituto reflejada reflejada en la existencia de menciones negativas en el monitoreo de medios de comunicación, asi como la cancelación del Plan de Pauta en medios de comunicación por parte de la Jefatura de Prensa del Distrito,  debido a que las noticias, menciones y ruedas de prensa no impacten de manera positiva la gestión y reputación del Instituto</t>
  </si>
  <si>
    <t>1. Las noticias, menciones, ruedas de prensa y contenidos digitales no están aprobados según lineamientos de la Secretaria de Comunicaciones del Distrito.</t>
  </si>
  <si>
    <t>Gestión</t>
  </si>
  <si>
    <t>Alta</t>
  </si>
  <si>
    <t>Mayor</t>
  </si>
  <si>
    <t>Las noticias, menciones, ruedas de prensa y contenidos digitales que van a ser sometidas a aprobación con la Secretaría de Comunicaciones del Distrito son analizadas en el Equipo Primario del proceso de Comunicaciones con el objetivo de incluirlos en la Matriz de contenidos de comunicaciones del Distrito.
El enlace de comunicaciones del Isvimed envía la matriz de contenidos al enlace de comunicaciones del Distrito para que sean analizados y viabilizados en el Comité que se realiza de manera semanal con todas las dependencias y descentralizados del Conglomerado Público de Medellín.</t>
  </si>
  <si>
    <t>Preventivo</t>
  </si>
  <si>
    <t>Manual</t>
  </si>
  <si>
    <t>Sin Documentar</t>
  </si>
  <si>
    <t>Aleatoria</t>
  </si>
  <si>
    <t>Con Registro</t>
  </si>
  <si>
    <t xml:space="preserve">Matriz de contenidos de comunicaciones del Distrito
contenidos aprobados
</t>
  </si>
  <si>
    <t>Reducir (mitigar)</t>
  </si>
  <si>
    <t>Identificación de Riesgos:
Durante el primer trimestre de 2026 se mantienen tanto el evento potencial principal como los eventos potenciales intermedios.
De forma continua existe la posibilidad de vinculación de nuevos colaboradores. También pueden presentarse ajustes o modificaciones en los lineamientos del Distrito que no sean comunicados a tiempo.
En relación con la creación y difusión de contenidos de prensa, así como de piezas gráficas y digitales institucionales, el nivel de exposición al riesgo se mantiene activo.
Materialización del Evento Potencial Principal:
En el primer trimestre de 2026 no se ha evidenciado la ocurrencia del evento potencial principal.
El equipo de comunicaciones ha aplicado los controles definidos para asegurar el uso adecuado de la identidad institucional.
No se han identificado piezas que generen observaciones externas ni llamados de atención por incumplimiento de lineamientos de marca.
Tampoco se han presentado efectos negativos asociados al uso incorrecto de elementos gráficos.
La visibilidad institucional en medios se ha mantenido alineada con la normativa vigente y con resultados favorables.
Materialización de Eventos Potenciales Intermedios:
Durante este periodo no se han presentado eventos intermedios.
El equipo de comunicaciones ha dado cumplimiento constante a los lineamientos establecidos por el Distrito.
Las piezas desarrolladas han sido revisadas previamente y ajustadas cuando ha sido necesario, lo que ha permitido mantener la coherencia institucional.
Diseño y Efectividad de Controles:
Control 1:
El uso de un proceso de revisión previa mediante checklist gráfico ha garantizado que el 100% de las piezas cumplan con el Manual de Marca.
Control 2:
Se ha reforzado la inducción a nuevos colaboradores a través del envío de materiales visuales y resúmenes del manual institucional.
Control 3:
Se mantiene disponible y actualizada la versión vigente del Manual de Marca, junto con las directrices emitidas por la Secretaría de Comunicaciones.
Control 4:
Se conserva un canal directo con la Dirección y subdirecciones para validar contenidos estratégicos antes de su publicación.
Estado de acciones derivadas del seguimiento a riesgos:
No aplica para este periodo, ya que no se identificaron desviaciones que requirieran la implementación de acciones adicionales.
Los controles actuales han sido efectivos para evitar la materialización del evento principal y de los eventos intermedios.</t>
  </si>
  <si>
    <t>Controles:
https://isvimedgovco.sharepoint.com/:f:/s/2Comunicaciones/EgYp3FXbntBJg7efERT8lYEB4M1iSsPgpoMJgjMxUQpGAg?e=4XlD8U
https://isvimedgovco.sharepoint.com/:f:/s/2Comunicaciones/EjapOT8M6k1Fo6b9abRMr0EBiqJp8vj1c3eGmLOiXw19cA?e=QDVm98
https://isvimedgovco.sharepoint.com/:f:/s/2Comunicaciones/EmNOqKls3JNAjYq_dpiI5DABpCNJ6DaK0IQcwghZX0rN-A?e=evvepY 
Banco de imágenes</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</si>
  <si>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</si>
  <si>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2. Demoras en las entregas de proyectos habitacionales, retrasos en cronogramas de obra, cambios en los requisitos de las convocatorias para la ciudadanía</t>
  </si>
  <si>
    <t>El asesor de comunicaciones participa en los equipos primarios de la dirección en donde consulta sobre el estado de ejecución de los proyectos habitacionales para determinar posibles alertas y planes de choque</t>
  </si>
  <si>
    <t>Correctivo</t>
  </si>
  <si>
    <t>Acta de equipo primario de Dirección</t>
  </si>
  <si>
    <t>3. Se realizan declaraciones por personas no autorizadas como voceros oficiales del instituto</t>
  </si>
  <si>
    <t>La vocería oficial del Instituto ante medios de comunicación es el Director. Este lineamiento es comunicado por el el asesor de comunicaciones al equipo directivo quienes a su vez lo comunican a sus respectivos grupos de trabajo en los equipos primarios. Asi mismo se socializa en la inducción y reinducción institucional.</t>
  </si>
  <si>
    <t>Presentación de la Inducción y reinducción institucional.</t>
  </si>
  <si>
    <t>GC6</t>
  </si>
  <si>
    <t>Lograr el 90% de Nivel de Satisfacción del Publico Interno en cada vigencia.</t>
  </si>
  <si>
    <t>Comunicación Interna</t>
  </si>
  <si>
    <t>Posibilidad de afectación reputacional al Interior del Instituto</t>
  </si>
  <si>
    <t>reflejada en la insatisfacción del cliente interno</t>
  </si>
  <si>
    <t xml:space="preserve"> debido a que las estrategias de comunicación interna no satisfagan las necesidades de las areas solicitantes</t>
  </si>
  <si>
    <t>Posibilidad de afectación reputacional al Interior del Instituto  reflejada en la insatisfacción del cliente interno,  debido a que las estrategias de comunicación interna no satisfagan las necesidades de las areas solicitantes</t>
  </si>
  <si>
    <t xml:space="preserve">1. No se cumplen los lineamientos internos para la solicitud de piezas y campañas comunicacionales internas en cuanto a tiempos e información.
</t>
  </si>
  <si>
    <t>Media</t>
  </si>
  <si>
    <t>Moderado</t>
  </si>
  <si>
    <t xml:space="preserve">La asesora de Comunicación realiza una verificación inicial de las necesidades de las areas solicitantes con el fin de asignar el area de trabaja acorde a lo requerido (diseño, pagina web, audiovisual, redes sociales, otros canales).
El profesional asignado valida con las areas solicitantes los los productos de comunicación interna elaborados vs necesidades.
</t>
  </si>
  <si>
    <t>Continua</t>
  </si>
  <si>
    <t>Correos electrónicos con solicitudes de productos comunicacionales.
Acta de equipo primario con asignación de tareas.
Correos electrónicos con validación de piezas por las areas solicitantes</t>
  </si>
  <si>
    <t>Identificación de Riesgos:
Durante el primer trimestre de 2026 se mantiene el flujo constante de información al interior del instituto a través del Boletín Interno, la Intranet, WhatsApp y el correo corporativo.
Por esta dinámica, el evento potencial principal y los eventos intermedios continúan vigentes.
Materialización de Evento Potencial Principal:
En el primer trimestre de 2026 no se ha presentado la materialización del riesgo principal.
Materialización de Evento Potencial Intermedio:
Durante este periodo no se han evidenciado eventos intermedios.
Las dependencias han suministrado información completa y en los tiempos requeridos, lo que ha facilitado su difusión.
La encuesta de satisfacción sobre comunicación interna evidencia una adecuada apropiación de los canales institucionales por parte de los colaboradores.
Diseño, Efectividad de Controles:
El área de comunicaciones mantiene un manejo organizado de las solicitudes internas.
Cada requerimiento se gestiona con una identificación clara del producto o campaña, lo que permite definir tiempos de entrega y el canal de divulgación adecuado.
Esto ha permitido dar respuestas oportunas y alineadas con las necesidades internas.
Estado de acciones derivadas del seguimiento a riesgos:
Para este periodo no se requieren acciones adicionales.
No se han identificado situaciones que demanden medidas específicas, ya que los controles actuales han sido suficientes.</t>
  </si>
  <si>
    <t xml:space="preserve">Controles:
https://isvimedgovco.sharepoint.com/:f:/s/2Comunicaciones/EnsQZl0FrM1Ghh3QU6oVhMsBIrK6Nz4mc7rJ0qIdlH6MlA?e=1yHxuM
 </t>
  </si>
  <si>
    <t>Identificación de Riesgos:
Durante el segundo trimestre de 2026 se mantuvo el flujo constante de información al interior del instituto a través del Boletín Interno, la Intranet, WhatsApp y el correo corporativo. Por esta dinámica, el evento potencial principal y los eventos intermedios continúan vigentes.
Materialización de Evento Potencial Principal:
En el segundo trimestre de 2026 no se presentó la materialización del riesgo principal.
Materialización de Evento Potencial Intermedio:
Durante este periodo no se evidenciaron eventos intermedios. Las dependencias suministraron información completa y en los tiempos requeridos, lo que facilitó su difusión.
Diseño y Efectividad de Controles:
El área de comunicaciones mantuvo un manejo organizado de las solicitudes internas. Cada requerimiento se gestionó con una identificación clara del producto o campaña, lo que permitió definir tiempos de entrega y el canal de divulgación adecuado. Esto permitió dar respuestas oportunas y alineadas con las necesidades internas.
Estado de acciones derivadas del seguimiento a riesgos:
Para este periodo no se requieren acciones adicionales. No se identificaron situaciones que demandaran medidas específicas, ya que los controles actuales fueron suficientes.</t>
  </si>
  <si>
    <t>2. Entrega / publicación inoportuna de productos comunicación interna</t>
  </si>
  <si>
    <t>La asesora de Comicaciones realiza una análisis de la solicitud de producto de comunicación interna para identificar con base en la información suministrada, si es posible cumplir los tiempos requeridos por el area solicitante.
Posterior al análisis se llegan a acuerdos sobre los tiempos de respuesta con las areas solicitantes.</t>
  </si>
  <si>
    <t>Correos con respuesta frente al análisis de la solicitud.</t>
  </si>
  <si>
    <t>3. Información insuficiente o poco clara por parte de las areas solicitantes para la creación de piezas.</t>
  </si>
  <si>
    <t>El profesional asignado concerta espacios colaborativos con las areas solicitantes para entender las necesidades a comunicar y asesora sobre las características de los productos comunicacionales mas adecuados a elaborar acordes dichas necesidades.</t>
  </si>
  <si>
    <t>Correos electrónicos con concertación de contenidos y productos comunicacionales a elaborar.</t>
  </si>
  <si>
    <t>GC7</t>
  </si>
  <si>
    <t>Lograr un nivel de cumplimiento del Indice de Tranparencia y Anticorrupción - ITA en cuanto a aspectos de usabilidad técnica de la pagina web &gt;= 80 puntos, en cada vigencia.</t>
  </si>
  <si>
    <t>Pagina Web</t>
  </si>
  <si>
    <t>por Inhabilidad temporal o permanente de la pagina web institucional.</t>
  </si>
  <si>
    <t>debido a deficiencias en la gestión de la pagina web de la entidad (diseño, usabilidad, accesibilidad y publicación oportuna de contenidos)</t>
  </si>
  <si>
    <t>Posibilidad de afectación reputacional del Instituto por inhabilidad temporal o permanente de la pagina web institucional, debido a deficiencias en la gestión de la pagina web de la entidad (diseño, usabilidad, accesibilidad y publicación oportuna de contenidos)</t>
  </si>
  <si>
    <t>1. perdida del dominio y hosting de la pagina web.</t>
  </si>
  <si>
    <t xml:space="preserve">
El asesor de comunicaciones y el contratista que asume el rol de webmaster, monitorean de manera mensual los aspectos técnicos de la página web (precisar aspectos técnicos de monitoreo de hosting con Jenny).
Asi mismo, desde el componente contractual se ha establecido la obligación para el Operador de la Pagina Web, de contratar el servicio de hosting.</t>
  </si>
  <si>
    <t>Informe de actividades de conratista Web Master
Orden de pedido para Operador Web de los servicios de hosting.</t>
  </si>
  <si>
    <t xml:space="preserve">
Identificación de Riesgos:
Durante el primer trimestre de 2026 se ha generado y difundido información sobre las actividades del Instituto.
También se han compartido contenidos de interés tanto internos como externos.
Estas acciones mantienen controlada la exposición al evento potencial principal y a los eventos potenciales intermedios, aunque ambos siguen vigentes.
Materialización de Evento Potencial Principal:
En el primer trimestre de 2026 no se ha presentado la materialización del riesgo principal.
Materialización de Evento Potencial Intermedio:
Durante este periodo no se han evidenciado eventos intermedios.
Las dependencias han entregado información de forma oportuna y se ha registrado participación en las actividades difundidas a través de los canales internos.
La encuesta de satisfacción de comunicación interna muestra que los colaboradores perciben coherencia entre la estrategia de comunicaciones y la misionalidad del Instituto.
Diseño, Efectividad de Controles:
El área de comunicaciones mantiene un manejo organizado en la atención de necesidades internas.
Cada solicitud se gestiona con una identificación clara de productos y campañas.
Esto permite definir tiempos de entrega y canales de divulgación adecuados, asegurando respuestas oportunas.
Estado de acciones derivadas del seguimiento a riesgos:
Para este periodo no se requieren acciones adicionales.
No se han presentado situaciones que demanden medidas específicas, ya que los controles implementados han sido suficientes.</t>
  </si>
  <si>
    <t>Controles:
https://isvimedgovco.sharepoint.com/:f:/s/2Comunicaciones/Ek_QbFk-cFhFste4mGyiKPsBpcddZqsrrFm8T85C9CuR9w?e=cUPRhq</t>
  </si>
  <si>
    <t>2. Publicación inoportuna de contenidos e información solicitada por las dependencias.</t>
  </si>
  <si>
    <t>El profesional WebMaster del Isvimed atiende directamente las necesidades de actualización de contenidos de la página web solicitadas de manera permanente por las dependencias. De manera mensual un reporte de Publicación de contenidos en la pagina Web.</t>
  </si>
  <si>
    <t>Solicitud de publicación de contenidos por parte de las areas través de correo electrónico
Reporte de Publicación de contenidos en la pagina Web.</t>
  </si>
  <si>
    <t>3. Incumplimiento de la normatividad que regula el contenido, diseño y funcionalidades de las paginas web en entidades publicas</t>
  </si>
  <si>
    <t>El profesional Webmaster identifica la normatiivdad aplica  normatividad que regula el contenido, diseño y funcionalidades de las paginas web establecida por el Ministerio de Tecnologías y la información y valida a través del ITA su cumplimiento.</t>
  </si>
  <si>
    <t xml:space="preserve">Matriz ITA en relación al cumplimiento diseño y funcionalidad de la página web.
Reporte de autevaluación y evaluación en el aplicativo ITA de la Procuraduría General de la Nación.
</t>
  </si>
  <si>
    <t>GC8</t>
  </si>
  <si>
    <t xml:space="preserve">Lograr el 90% del cumplimiento de los eventos solicitados por las areas del Instituto. </t>
  </si>
  <si>
    <t>Gestión Logística y Eventos</t>
  </si>
  <si>
    <t>por la existencia de menciones negativas de los eventos realizados en el monitoreo de medios de comunicación</t>
  </si>
  <si>
    <t>debido a que el evento no se realice de acuerdo a las necesidades de las areas socicitantes en cuanto a concordancia con Plan de Desarrollo, viabilidad logística, de recursos y fechas proyectadas.</t>
  </si>
  <si>
    <t>Posibilidad de afectación reputacional del Instituto reflejada en la existencia de menciones negativas de los eventos realizados en el monitoreo de medios de comunicación, debido a que el evento no se realice de acuerdo a las necesidades de las areas socicitantes en cuanto a concordancia con Plan de Desarrollo, viabilidad logística, de recursos y fechas proyectadas.</t>
  </si>
  <si>
    <t>1. Que no sean suficientes los recursos proyectados para la gestión de eventos estratégicos</t>
  </si>
  <si>
    <t>Baja</t>
  </si>
  <si>
    <t>El asesor de comunicaciones establece los lineamientos para una adecuada planificación presupuestal de eventos que incluye la recopilación de necesidades de las dependencias.
El asesor de comunicaciones realiza seguimiento periódico a la ejecución presupuestal de los eventos.</t>
  </si>
  <si>
    <t>Documentado</t>
  </si>
  <si>
    <t>Presupuesto asignado a comunicaciones.
Informe de supervisión del contrato logístico con el operador de eventos</t>
  </si>
  <si>
    <t>Identificación de riesgos:
Durante el primer trimestre de 2026 el evento potencial se mantiene vigente.
Se ha implementado control previo en cada evento para asegurar el cumplimiento de los requerimientos logísticos según cada necesidad.
Materialización del evento potencial:
En este periodo no se ha presentado la materialización del evento potencial.
Se han revisado las proyecciones de las órdenes de pedido de las diferentes áreas que organizan eventos.
También se han evaluado las cotizaciones y se han realizado reuniones mensuales con el operador logístico para revisar, ajustar y alinear las necesidades de cada actividad.
Materialización evento potencial intermedio:
Se ha dado cumplimiento a los requerimientos de las subdirecciones para la ejecución de ferias, actividades y preasambleas.
Se ha hecho seguimiento financiero a las órdenes de pedido y se han realizado los desembolsos correspondientes al operador logístico para la correcta administración de los recursos.
Diseño, Efectividad de controles:
Los controles se han aplicado de forma adecuada durante el trimestre.
Se ha realizado una proyección presupuestal alineada con criterios de austeridad en cada evento, priorizando las cotizaciones más favorables.
Las solicitudes de las dependencias se han revisado en detalle antes de su envío al proveedor.
Se ha verificado la entrega de servicios mediante listas de chequeo y validación de informes del operador.
Se ha elaborado un informe mensual de ejecución que se remite al área de contabilidad para seguimiento.
Estado de acciones derivadas del seguimiento a riesgos:
Se ha realizado el informe mensual de supervisión, en el cual se consolidan las ejecuciones de cada orden de pedido, los desembolsos y los pagos realizados.
Este informe se envía en los primeros días de cada mes al área de contabilidad, lo que permite mantener control y seguimiento financiero durante la ejecución.</t>
  </si>
  <si>
    <t>https://isvimedgovco.sharepoint.com/:f:/s/2Comunicaciones/IgC2oj39S5tYTKFp-Fvrq_VSAfRNHYwN7sBcsxyBhcXMJ2M?e=45ohjp</t>
  </si>
  <si>
    <t xml:space="preserve">2. La dependencia solicitante del evento no asigna los recursos humanos y técnicos de su competencia para la realización del mismo. </t>
  </si>
  <si>
    <t>El asesor de comunicaciones valida la asignación de los recursos humanos y técnicos que debe aportar la dependencia solicitante para la adecuada realización evento.
Para la realización de los eventos estratégicos, el asesor de comunicaciones valida que la dependencia involucrada entregue la información solicitada para la realización del evento, de manera completa, precisa y oportuna, como insumo para diligenciar la bitácora que debe ser enviada a la Alcaldía de Medellín para su aprobación.
Documentado en: Instructivo de eventos, I-GC-03</t>
  </si>
  <si>
    <t xml:space="preserve">Actas de reunión para preparación de eventos estratégicos
Formato bitácora (adopción formato de Alcaldía: Bitácora para la realización de eventos).
</t>
  </si>
  <si>
    <t xml:space="preserve">3. No se realiza seguimiento al cumplimiento de las actividades necesarias para la realización exitosa del evento 
</t>
  </si>
  <si>
    <t>Durante la ejecución del evento el profesional de comunicaciones asignado y el profesional del area solicitantante supervisan el desarrollo del evento para garantizar que el evento se realice a satisfacción y bajo los parámetros establecidos en la solicitud y los lineamiento de la Alcaldía de Medellín.
Documentado en: I-GC-03_INSTRUCTIVOS DE EVENTOS</t>
  </si>
  <si>
    <t>Detectivo</t>
  </si>
  <si>
    <t>Formato bitácora para eventos estratégicos.
Fotos del evento, material audiovisual y publicitario.
Informe de la prestación del servicio logístico por parte del operador de eventos.</t>
  </si>
  <si>
    <t xml:space="preserve">4. El operador logístico no cumple con los requerimientos establecidos para el evento.
</t>
  </si>
  <si>
    <t xml:space="preserve">
El asesor de comunicaciones en cumplimiento de su rol de supervisor del contrato de con el operador de eventos diligencia la lista de chequeo remitida por el proveedor del evento, a través de la cual se valida que los productos y servicios entregados coincidan con lo solicitado.
Asi mismo , a través del informe mensual de eventos, realiza retroalimentación al Operador acerca de aquellos aspectos que fueron incumplidos, para que se realicen las mejoras que correspondan en próximos eventos.
En caso de incumplimiento reiterativo, la situación es puesta en conocimiento de la Subdirección Jurídica para que inicie el respectivo proceso administrativo sancionatorio.</t>
  </si>
  <si>
    <t>Lista de chequeo remitida por el proveedor del evento.
Informe mensual de evento realizado por Comunicaciones
Soportes del proceso administrativo sancionatorio</t>
  </si>
  <si>
    <t>5. Retraso en el proceso de contratación del operador logístico.</t>
  </si>
  <si>
    <t xml:space="preserve">El asesor de comunicaciones presenta un listado de proyección de eventos en aras de garantizar la contratación del operador de manera oportuna, los cuales se verifica que se incluyan en el Plan Anual de Adquisiciones.
El asesor de comunicaciones verifica que la contratación se realice en los tiempos establecidos en el PAA.
Documentado en: P-GI-01 - PROCEDIMIENTO PARA LA GESTION ADMINISTRATIVA </t>
  </si>
  <si>
    <t>Plan Anual de Adquisiciones y seguimiento
Contratación efectiva del Operador de eventos en SECOP</t>
  </si>
  <si>
    <t>*Nota: 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</si>
  <si>
    <t>Fuente:  Adaptado de Curso Riesgo Operativo Universidad del Rosario por Dirección de Gestión y Desempeño Institucional de Función Pública,  2020.</t>
  </si>
  <si>
    <t>CONTROL DE CAMBIOS</t>
  </si>
  <si>
    <t>Riesgo No.</t>
  </si>
  <si>
    <t>Fecha Cambio</t>
  </si>
  <si>
    <t>Descripción del cambio</t>
  </si>
  <si>
    <t>Se ajusta causa inmediata de la siguiente manera: "por un  alto número de personas desinformadas, derivada una información no planeada y con una alta cobertura de medios externos"</t>
  </si>
  <si>
    <t>Se ajusta redacción del evento potencial principal ajustando "administración municipal" por "administración distrital"</t>
  </si>
  <si>
    <t>Se ajusta la redacción del evento potencial principal de la siguiente manera: "debido a deficiencias en la gestión de la pagina web de la entidad (diseño, usabilidad, accesibilidad, actualización y publicación oportuna de contenidos)"</t>
  </si>
  <si>
    <t>El Control  1 se ajusta de la siguiente manera:  El asesor de comunicaciones programa reuniones con cada dependencia para concertar el plan de trabajo articulado y define enlaces para atender las solictiudes de las dependencias. Estas solicitudes se realizan a través del formualrio solicitud para comunicaciones en la intranet institucional. 
El Control 2 se ajusta de la siguiente manera: La Secretaría de Comunicaciones programa  reuniones semanales con las oficinas de comunicaciones del conglomerado. Esto con el fin de validar temas, establecer estrategias comunicacionales, y  recibir orientaciones para divulgar contenidos del Instituto. El asesor de comunicaciones verifica que la divulgación de contenidos al exterior del Instituto cumpla con los lineamientos de la Secretaria de Comunicaciones del Distrito.</t>
  </si>
  <si>
    <t>Se incluye el control 3 que no existía previamentede la siguiente manera: "Se socializa de manera periódica el procedimiento para realizar solicitudes a comunicaciones a través de equipos primarios, inducción y reinducción y correo electrónico. Así mismo se indica que el único canal oficial para realizar solicitudes a Comunicaciones es a través del formulario correspondiente en la intranet institucional. Cabe aclarar que se pueden generar espacios de asesoría posteriores a la solicitud".</t>
  </si>
  <si>
    <t>Se ajusta el control 2 con la siguiente redacción: "El Procedimiento para realizar solicitudes a comunicaciones define los tiempos para el diseño y entrega de piezas gráficas al cliente interno. El asesor de comunicaciones verifica el cumplimiento de los tiempos a través de los equipos primarios".
Se ajusta el evento potencial intermedio 3 de la siguiente manera: Fallas tecnológicas en los canales de comunicación interna tales como teams, intranet, correo electrónico y la plataforma de envío de correo masivo (mailchimp).
Se incluye la siguiente redacción en el control 3: "En caso de fallas en los canales usados por la oficina asesora de comunicaciones para la divulgación de información interna, el contratista asignado solicita soporte técnico al area de TIC a través del módulo de soporte de SIFI".</t>
  </si>
  <si>
    <t>Se elimina el evento potencial intermedio 1 porque actualmente se cuenta con aforo de 100% en todos lo eventos, debido que dicha limitación se generó durante la coyuntura del COVID - 19.
Se incluye el control 4 que no se había establecido a la fecha. Se redacta de la siguiente manera: "El asesor de comunicaciones verifica el cumplimiento de los lineamientos de la ley de transparencia con respecto a la página web a través de la matriz ITA, con el fin de garantizar su cumplimiento".</t>
  </si>
  <si>
    <t>Se modificó redacción de la causa 2 de la siguiente manera: “Las fechas proyectadas de los eventos a realizar según el Plan de Comunicaciones de la vigencia no coinciden con las fechas reales de ejecución”, de igual manera se ajusta el control relacionado.
Se ajusta redacción de la causa 3 de la siguiente manera: “La dependencia solicitante del evento no asigna los recursos humanos y técnicos de su competencia para la realización del mismo”, de igual manera se ajusta el control relacionado.
Se incluye la causa 5 y control relacionado.
Se ajusta redacción del control 6 de la siguiente manera: El asesor de comunicaciones en cumplimiento de su rol de supervisor del contrato realiza retroalimentación al Operador Logístico acerca de aquellos aspectos que fueron incumplidos, para que se realicen las mejoras que correspondan en próximos eventos.
En caso de incumplimiento reiterativo, la situación es puesta en conocimiento de la Subdirección Jurídica para que inicie el respectivo proceso administrativo sancionatorio.</t>
  </si>
  <si>
    <t>MAPA DE CALOR INHERENTE (ANTES DE CONTROLES)</t>
  </si>
  <si>
    <t>MAPA DE CALOR RIESGO INHERENTE</t>
  </si>
  <si>
    <t>Impacto</t>
  </si>
  <si>
    <t>CALIFICACIÓN RIESGO INHERENTE</t>
  </si>
  <si>
    <t>No. DEL RIESGO</t>
  </si>
  <si>
    <t>RIESGO</t>
  </si>
  <si>
    <t>PROBABILIDAD</t>
  </si>
  <si>
    <t>IMPACTO</t>
  </si>
  <si>
    <t>SEVERIDAD (NIVEL DE RIESGO)</t>
  </si>
  <si>
    <t>Leve</t>
  </si>
  <si>
    <t>Menor</t>
  </si>
  <si>
    <t>Catastrófico</t>
  </si>
  <si>
    <t>Probabilidad</t>
  </si>
  <si>
    <t>Muy Alta</t>
  </si>
  <si>
    <t>Alto</t>
  </si>
  <si>
    <t>Extremo</t>
  </si>
  <si>
    <t>Bajo</t>
  </si>
  <si>
    <t>R5</t>
  </si>
  <si>
    <t>Muy Baja</t>
  </si>
  <si>
    <t>R6</t>
  </si>
  <si>
    <t>R7</t>
  </si>
  <si>
    <t>NIVELES DE RIESGO</t>
  </si>
  <si>
    <t>R8</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</si>
  <si>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</si>
  <si>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</si>
  <si>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</si>
  <si>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</si>
  <si>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</si>
  <si>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</si>
  <si>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</si>
  <si>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</si>
  <si>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</si>
  <si>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</si>
  <si>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</si>
  <si>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</si>
  <si>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</si>
  <si>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</si>
  <si>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</si>
  <si>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</si>
  <si>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</si>
  <si>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</si>
  <si>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</si>
  <si>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</si>
  <si>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</si>
  <si>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t>Explicaciones Para realizar la ponderación de Riesgos.
1. Si en la sumatoria de los riesgos los Extremos representan mas o igual al 20% de los Riesgos, la calificación del Proceso será EXTREMO.</t>
  </si>
  <si>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</si>
  <si>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</si>
  <si>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t>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Nota: Adapatado de Instituto de Auditores Internos COSO ERM Agosto 2014</t>
  </si>
  <si>
    <t>RIESGO INHERENTE DEL PROCESO</t>
  </si>
  <si>
    <t>RIESGO RESIDUAL DEL PROCESO</t>
  </si>
  <si>
    <t>Sumatoria de riesgos Extremos</t>
  </si>
  <si>
    <t>Sumatoria de riesgos altos</t>
  </si>
  <si>
    <t>Sumatoria de riesgos moderados</t>
  </si>
  <si>
    <t>Sumatoria de Riesgos bajos</t>
  </si>
  <si>
    <t>Total</t>
  </si>
  <si>
    <t>Total Riesgos Críticos</t>
  </si>
  <si>
    <t>Tabla Criterios para definir el nivel de probabilidad Inherente</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</si>
  <si>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</si>
  <si>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</si>
  <si>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</si>
  <si>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</si>
  <si>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</si>
  <si>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</si>
  <si>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</si>
  <si>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Nivel</t>
  </si>
  <si>
    <t>% Impacto</t>
  </si>
  <si>
    <t>Afectación_Económica</t>
  </si>
  <si>
    <t>Reputacional</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</si>
  <si>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</si>
  <si>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</si>
  <si>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</si>
  <si>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</si>
  <si>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</si>
  <si>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</si>
  <si>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</si>
  <si>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</si>
  <si>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</si>
  <si>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</si>
  <si>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</si>
  <si>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</si>
  <si>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</si>
  <si>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</si>
  <si>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</si>
  <si>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</si>
  <si>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</si>
  <si>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</si>
  <si>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</si>
  <si>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</si>
  <si>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</si>
  <si>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</si>
  <si>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</si>
  <si>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</si>
  <si>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</si>
  <si>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</si>
  <si>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Aceptar</t>
  </si>
  <si>
    <t>Económico</t>
  </si>
  <si>
    <t>Evitar</t>
  </si>
  <si>
    <t>Reducir (compartir)</t>
  </si>
  <si>
    <t>Económico y Reputacional</t>
  </si>
  <si>
    <t>Plan de accion (solo para la opción reducir)</t>
  </si>
  <si>
    <t>Impacto Inherente</t>
  </si>
  <si>
    <t>Finalizado</t>
  </si>
  <si>
    <t>En curso</t>
  </si>
  <si>
    <t>TIPOLOGÍA</t>
  </si>
  <si>
    <t>Fiscal</t>
  </si>
  <si>
    <t>Seg. de la Información</t>
  </si>
  <si>
    <t>Integridad Pùblica - Corrupción</t>
  </si>
  <si>
    <t>Integridad Pùblica - LA/FT/FP</t>
  </si>
  <si>
    <t>Procesos Institucionales</t>
  </si>
  <si>
    <t>Gestión Estratégica</t>
  </si>
  <si>
    <t>Gestión Social</t>
  </si>
  <si>
    <t>Gestión de Desarrollo de Soluciones Habitacionales</t>
  </si>
  <si>
    <t>Gestión de Atención al Usuario</t>
  </si>
  <si>
    <t>Gestión del Talento Humano</t>
  </si>
  <si>
    <t>Gestión Financiera</t>
  </si>
  <si>
    <t>Gestión de Infraestructura</t>
  </si>
  <si>
    <t>Gestión de TIC</t>
  </si>
  <si>
    <t>Gestión Documental</t>
  </si>
  <si>
    <t>Gestión Jurídica</t>
  </si>
  <si>
    <t>Gestión de Evaluación y  Mejora Continua</t>
  </si>
  <si>
    <t>Gesión de Evaluación Indpendiente</t>
  </si>
  <si>
    <t>Automático</t>
  </si>
  <si>
    <t>Registro Sustancial</t>
  </si>
  <si>
    <t>Registro Material</t>
  </si>
  <si>
    <t>Sin registro</t>
  </si>
  <si>
    <t>Reducir</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</si>
  <si>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</si>
  <si>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</si>
  <si>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</si>
  <si>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</si>
  <si>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</si>
  <si>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</si>
  <si>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</si>
  <si>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</si>
  <si>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N/A</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</si>
  <si>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</si>
  <si>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</si>
  <si>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*Atributos de Formalización</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</si>
  <si>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</si>
  <si>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</si>
  <si>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</si>
  <si>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</si>
  <si>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</si>
  <si>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</si>
  <si>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</si>
  <si>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</si>
  <si>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 xml:space="preserve">*Nota 1: Los atributos de formalización se recogerán de manera informativa, con el fin de conocer el entorno del control y complementar el análisis con elementos cualitativos; éstos no tienen una incidencia directa en su efectividad. </t>
  </si>
  <si>
    <t>Identificación de Riesgos:
Durante el segundo trimestre de 2026 se mantienen tanto el evento potencial principal como los eventos potenciales intermedios. Se materializa la necesidad de vincular nuevos colaboradores, para lo cual se cuenta con el plan de empalme de funciones y la articulación según los lineamientos del Distrito. El nivel de exposición al riesgo se mantiene activo en la creación y difusión de contenidos de prensa y piezas gráficas y digitales institucionales.
Materialización del Evento Potencial Principal:
No se evidenció la ocurrencia del evento potencial principal. El equipo de comunicaciones aplicó los controles definidos para asegurar el uso adecuado de la identidad institucional. No se identificaron piezas que generaran observaciones externas ni llamados de atención por incumplimiento de lineamientos de marca. La visibilidad institucional en medios se mantuvo alineada con la normativa vigente y con resultados favorables.
Materialización de Eventos Potenciales Intermedios:
Durante este periodo no se presentaron eventos intermedios. El equipo de comunicaciones dio cumplimiento constante a los lineamientos establecidos por el Distrito. Las piezas desarrolladas fueron revisadas previamente y ajustadas cuando fue necesario, lo que permitió mantener la coherencia institucional.
Diseño y Efectividad de Controles:
Control 1:
El proceso de revisión previa mediante checklist gráfico garantizó que el 100% de las piezas cumplieran con el Manual de Marca.
Control 2:
Se reforzó la inducción a nuevos colaboradores a través del envío de materiales visuales y resúmenes del manual institucional.
Control 3:
Se mantuvo disponible y actualizada la versión vigente del Manual de Marca, junto con las directrices emitidas por la Secretaría de Comunicaciones.
Control 4:
Se conservó un canal directo con la Dirección y las subdirecciones para validar contenidos estratégicos antes de su publicación.
Estado de acciones derivadas del seguimiento a riesgos:
No aplica para este periodo, ya que no se identificaron desviaciones que requirieran la implementación de acciones adicionales. Los controles actuales fueron efectivos para evitar la materialización del evento principal y de los eventos intermedios.</t>
  </si>
  <si>
    <t>Identificación de Riesgos:
Durante el segundo trimestre de 2026 se generó y difundió información sobre las actividades del Instituto. 
Materialización de Evento Potencial Principal:
No se presentó la materialización del riesgo principal. La página web institucional se mantuvo disponible y la publicación de contenidos fue oportuna.Se está revisando la renovación de la página con un proveedor externo (uno cero uno) que cuenta con la experticia necesaria y suficiente para proteger la información y continuar dando cumplimiento a normativas como ITA.
Materialización de Evento Potencial Intermedio:
Durante este periodo no se evidenciaron eventos intermedios. Las dependencias entregaron información de forma oportuna y se registró participación en las actividades difundidas a través de los canales internos.
Diseño y Efectividad de Controles:
El área de comunicaciones mantuvo un manejo organizado en la atención de necesidades internas. Cada solicitud se gestionó con una identificación clara de productos y campañas, lo que permitió definir tiempos de entrega y canales de divulgación adecuados, asegurando respuestas oportunas.
Estado de acciones derivadas del seguimiento a riesgos:
Para este periodo no se requieren acciones adicionales. No se presentaron situaciones que demandaran medidas específicas, ya que los controles implementados fueron suficientes.</t>
  </si>
  <si>
    <t xml:space="preserve">Identificación de riesgos:
Durante el segundo trimestre de 2026 el evento potencial se mantiene vigente. Se implementó control previo en cada evento para asegurar el cumplimiento de los requerimientos logísticos según cada necesidad.
Materialización del evento potencial:
En este periodo no se presentó la materialización del evento potencial. Se revisaron las proyecciones de las órdenes de pedido de las diferentes áreas que organizan eventos. También se evaluaron las cotizaciones y se realizaron reuniones mensuales con el operador logístico para revisar, ajustar y alinear las necesidades de cada actividad.
Materialización evento potencial intermedio:
Se dio cumplimiento a los requerimientos de las subdirecciones para la ejecución de ferias, actividades y preasambleas. Se hizo seguimiento financiero a las órdenes de pedido y se realizaron los desembolsos correspondientes al operador logístico para la correcta administración de los recursos.
Diseño, Efectividad de controles:
Los controles se aplicaron de forma adecuada durante el trimestre. Se realizó una proyección presupuestal alineada con criterios de austeridad en cada evento, priorizando las cotizaciones más favorables. Las solicitudes de las dependencias se revisaron en detalle antes de su envío al proveedor. Se verificó la entrega de servicios mediante listas de chequeo y validación de informes del operador. Se elaboró un informe mensual de ejecución que se remitió al área de contabilidad para seguimiento.
Estado de acciones derivadas del seguimiento a riesgos:
Se realizó el informe mensual de supervisión, en el cual se consolidan las ejecuciones de cada orden de pedido, los desembolsos y los pagos realizados. Este informe se envía en los primeros días de cada mes al área de contabilidad, lo que permite mantener control y seguimiento financiero durante la ejecución.
Se recibió una solicitud de Contraloría por temas de Auditoría y se compartió la información solicitada de manera transparente y organizada.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</si>
</sst>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7" x14ac:knownFonts="1">
    <font>
      <sz val="11"/>
      <color theme="1"/>
      <name val="Calibri"/>
    </font>
    <font>
      <sz val="11"/>
      <color theme="1"/>
      <name val="Calibri"/>
      <family val="2"/>
      <scheme val="minor"/>
    </font>
    <font>
      <sz val="12"/>
      <color theme="1"/>
      <name val="Arial Narrow"/>
      <family val="2"/>
    </font>
    <font>
      <b/>
      <sz val="14"/>
      <color theme="1"/>
      <name val="Arial Narrow"/>
      <family val="2"/>
    </font>
    <font>
      <b/>
      <sz val="12"/>
      <color theme="1"/>
      <name val="Arial Narrow"/>
      <family val="2"/>
    </font>
    <font>
      <sz val="10"/>
      <color theme="1"/>
      <name val="Arial Narrow"/>
      <family val="2"/>
    </font>
    <font>
      <sz val="12"/>
      <color rgb="FF000000"/>
      <name val="Arial Narrow"/>
      <family val="2"/>
    </font>
    <font>
      <b/>
      <sz val="20"/>
      <color theme="0"/>
      <name val="Arial Narrow"/>
      <family val="2"/>
    </font>
    <font>
      <b/>
      <sz val="14"/>
      <color theme="0"/>
      <name val="Arial Narrow"/>
      <family val="2"/>
    </font>
    <font>
      <sz val="12"/>
      <color rgb="FF000000"/>
      <name val="Arial"/>
      <family val="2"/>
    </font>
    <font>
      <sz val="16"/>
      <color rgb="FF000000"/>
      <name val="Arial Narrow"/>
      <family val="2"/>
    </font>
    <font>
      <b/>
      <sz val="12"/>
      <color rgb="FF000000"/>
      <name val="Arial Narrow"/>
      <family val="2"/>
    </font>
    <font>
      <sz val="11"/>
      <color theme="1"/>
      <name val="Arial Narrow"/>
      <family val="2"/>
    </font>
    <font>
      <b/>
      <sz val="11"/>
      <color theme="1"/>
      <name val="Arial Narrow"/>
      <family val="2"/>
    </font>
    <font>
      <b/>
      <sz val="11"/>
      <color theme="0"/>
      <name val="Arial Narrow"/>
      <family val="2"/>
    </font>
    <font>
      <b/>
      <sz val="11"/>
      <color rgb="FF0C0C0C"/>
      <name val="Arial Narrow"/>
      <family val="2"/>
    </font>
    <font>
      <b/>
      <sz val="18"/>
      <color theme="1"/>
      <name val="Arial Narrow"/>
      <family val="2"/>
    </font>
    <font>
      <sz val="18"/>
      <color theme="1"/>
      <name val="Arial"/>
      <family val="2"/>
    </font>
    <font>
      <b/>
      <sz val="20"/>
      <color rgb="FF000000"/>
      <name val="Arial Narrow"/>
      <family val="2"/>
    </font>
    <font>
      <sz val="20"/>
      <color rgb="FF000000"/>
      <name val="Arial Narrow"/>
      <family val="2"/>
    </font>
    <font>
      <sz val="20"/>
      <color rgb="FFFFFFFF"/>
      <name val="Arial Narrow"/>
      <family val="2"/>
    </font>
    <font>
      <b/>
      <sz val="26"/>
      <color theme="1"/>
      <name val="Arial Narrow"/>
      <family val="2"/>
    </font>
    <font>
      <sz val="11"/>
      <color theme="0"/>
      <name val="Calibri"/>
      <family val="2"/>
    </font>
    <font>
      <b/>
      <sz val="14"/>
      <color rgb="FF000000"/>
      <name val="Arial Narrow"/>
      <family val="2"/>
    </font>
    <font>
      <sz val="16"/>
      <color rgb="FFFF0000"/>
      <name val="Arial Narrow"/>
      <family val="2"/>
    </font>
    <font>
      <sz val="11"/>
      <color theme="1"/>
      <name val="Calibri"/>
      <family val="2"/>
    </font>
    <font>
      <sz val="16"/>
      <color rgb="FFFF0000"/>
      <name val="Calibri"/>
      <family val="2"/>
    </font>
    <font>
      <sz val="11"/>
      <color rgb="FFFF0000"/>
      <name val="Calibri"/>
      <family val="2"/>
    </font>
    <font>
      <sz val="11"/>
      <color rgb="FF030303"/>
      <name val="Arial"/>
      <family val="2"/>
    </font>
    <font>
      <sz val="10"/>
      <color theme="1"/>
      <name val="Calibri"/>
      <family val="2"/>
    </font>
    <font>
      <sz val="12"/>
      <color theme="1"/>
      <name val="Calibri"/>
      <family val="2"/>
    </font>
    <font>
      <b/>
      <sz val="9"/>
      <color theme="1"/>
      <name val="Arial Narrow"/>
      <family val="2"/>
    </font>
    <font>
      <sz val="10"/>
      <color rgb="FF000000"/>
      <name val="Arial Narrow"/>
      <family val="2"/>
    </font>
    <font>
      <sz val="11"/>
      <color theme="1"/>
      <name val="Calibri"/>
      <family val="2"/>
    </font>
    <font>
      <sz val="11"/>
      <color rgb="FF000000"/>
      <name val="Arial Narrow"/>
      <family val="2"/>
    </font>
    <font>
      <b/>
      <sz val="12"/>
      <name val="Arial Narrow"/>
      <family val="2"/>
    </font>
    <font>
      <sz val="11"/>
      <name val="Arial Narrow"/>
      <family val="2"/>
    </font>
    <font>
      <sz val="11"/>
      <color theme="1"/>
      <name val="Calibri"/>
      <family val="2"/>
    </font>
    <font>
      <sz val="11"/>
      <color theme="3"/>
      <name val="Arial Narrow"/>
      <family val="2"/>
    </font>
    <font>
      <sz val="11"/>
      <color rgb="FF000000"/>
      <name val="Arial Narrow"/>
      <family val="2"/>
    </font>
    <font>
      <b/>
      <sz val="10"/>
      <color theme="1"/>
      <name val="Arial"/>
      <family val="2"/>
    </font>
    <font>
      <sz val="10"/>
      <color theme="1"/>
      <name val="Arial"/>
      <family val="2"/>
    </font>
    <font>
      <b/>
      <sz val="12"/>
      <color theme="1"/>
      <name val="Arial"/>
      <family val="2"/>
    </font>
    <font>
      <sz val="12"/>
      <color theme="1"/>
      <name val="Arial"/>
      <family val="2"/>
    </font>
    <font>
      <b/>
      <sz val="11"/>
      <color theme="1"/>
      <name val="Calibri"/>
      <family val="2"/>
      <scheme val="minor"/>
    </font>
    <font>
      <sz val="10"/>
      <name val="Arial"/>
      <family val="2"/>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24"/>
      <name val="Arial"/>
      <family val="2"/>
    </font>
    <font>
      <b/>
      <sz val="12"/>
      <name val="Tahoma"/>
      <family val="2"/>
    </font>
    <font>
      <b/>
      <sz val="11"/>
      <name val="Tahoma"/>
      <family val="2"/>
    </font>
    <font>
      <sz val="11"/>
      <name val="Tahoma"/>
      <family val="2"/>
    </font>
    <font>
      <b/>
      <sz val="1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s>
  <fills count="26">
    <fill>
      <patternFill patternType="none"/>
    </fill>
    <fill>
      <patternFill patternType="gray125"/>
    </fill>
    <fill>
      <patternFill patternType="solid">
        <fgColor theme="0"/>
        <bgColor theme="0"/>
      </patternFill>
    </fill>
    <fill>
      <patternFill patternType="solid">
        <fgColor rgb="FF31859B"/>
        <bgColor rgb="FF31859B"/>
      </patternFill>
    </fill>
    <fill>
      <patternFill patternType="solid">
        <fgColor rgb="FFBFBFBF"/>
        <bgColor rgb="FFBFBFBF"/>
      </patternFill>
    </fill>
    <fill>
      <patternFill patternType="solid">
        <fgColor rgb="FFD8D8D8"/>
        <bgColor rgb="FFD8D8D8"/>
      </patternFill>
    </fill>
    <fill>
      <patternFill patternType="solid">
        <fgColor rgb="FF205867"/>
        <bgColor rgb="FF205867"/>
      </patternFill>
    </fill>
    <fill>
      <patternFill patternType="solid">
        <fgColor rgb="FFA5A5A5"/>
        <bgColor rgb="FFA5A5A5"/>
      </patternFill>
    </fill>
    <fill>
      <patternFill patternType="solid">
        <fgColor rgb="FFFFFFFF"/>
        <bgColor rgb="FFFFFFFF"/>
      </patternFill>
    </fill>
    <fill>
      <patternFill patternType="solid">
        <fgColor rgb="FF92D050"/>
        <bgColor rgb="FF92D050"/>
      </patternFill>
    </fill>
    <fill>
      <patternFill patternType="solid">
        <fgColor rgb="FF00B050"/>
        <bgColor rgb="FF00B050"/>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rgb="FF92D050"/>
        <bgColor indexed="64"/>
      </patternFill>
    </fill>
    <fill>
      <patternFill patternType="solid">
        <fgColor rgb="FFFFFF66"/>
        <bgColor indexed="64"/>
      </patternFill>
    </fill>
    <fill>
      <patternFill patternType="solid">
        <fgColor indexed="9"/>
        <bgColor indexed="64"/>
      </patternFill>
    </fill>
    <fill>
      <patternFill patternType="solid">
        <fgColor rgb="FFFF6600"/>
        <bgColor indexed="64"/>
      </patternFill>
    </fill>
    <fill>
      <patternFill patternType="solid">
        <fgColor rgb="FFFF0000"/>
        <bgColor indexed="64"/>
      </patternFill>
    </fill>
  </fills>
  <borders count="77">
    <border>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dotted">
        <color rgb="FFF79646"/>
      </left>
      <right style="dotted">
        <color rgb="FFF79646"/>
      </right>
      <top style="dotted">
        <color rgb="FFF79646"/>
      </top>
      <bottom style="dotted">
        <color rgb="FFF7964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auto="1"/>
      </right>
      <top/>
      <bottom style="thin">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auto="1"/>
      </right>
      <top style="thin">
        <color rgb="FF000000"/>
      </top>
      <bottom style="thin">
        <color rgb="FF000000"/>
      </bottom>
      <diagonal/>
    </border>
    <border>
      <left style="thin">
        <color indexed="64"/>
      </left>
      <right style="thin">
        <color auto="1"/>
      </right>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s>
  <cellStyleXfs count="7">
    <xf numFmtId="0" fontId="0" fillId="0" borderId="9"/>
    <xf numFmtId="9" fontId="37" fillId="0" borderId="9"/>
    <xf numFmtId="0" fontId="37" fillId="0" borderId="9"/>
    <xf numFmtId="9" fontId="37" fillId="0" borderId="9"/>
    <xf numFmtId="0" fontId="45" fillId="0" borderId="9"/>
    <xf numFmtId="0" fontId="1" fillId="0" borderId="9"/>
    <xf numFmtId="0" fontId="53" fillId="0" borderId="9"/>
  </cellStyleXfs>
  <cellXfs count="393">
    <xf numFmtId="0" fontId="0" fillId="0" borderId="0" xfId="0" applyBorder="1"/>
    <xf numFmtId="0" fontId="5" fillId="0" borderId="0" xfId="0" applyFont="1" applyBorder="1"/>
    <xf numFmtId="0" fontId="6" fillId="4" borderId="3" xfId="0" applyFont="1" applyFill="1" applyBorder="1" applyAlignment="1">
      <alignment horizontal="left" vertical="center"/>
    </xf>
    <xf numFmtId="0" fontId="8" fillId="3" borderId="3" xfId="0" applyFont="1" applyFill="1" applyBorder="1" applyAlignment="1">
      <alignment horizontal="center" vertical="center"/>
    </xf>
    <xf numFmtId="0" fontId="8" fillId="3" borderId="3" xfId="0" applyFont="1" applyFill="1" applyBorder="1" applyAlignment="1">
      <alignment horizontal="center" vertical="center" wrapText="1"/>
    </xf>
    <xf numFmtId="0" fontId="9"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17" fillId="0" borderId="0" xfId="0" applyFont="1" applyBorder="1" applyAlignment="1">
      <alignment horizontal="center" vertical="center" wrapText="1"/>
    </xf>
    <xf numFmtId="0" fontId="18" fillId="4" borderId="3" xfId="0" applyFont="1" applyFill="1" applyBorder="1" applyAlignment="1">
      <alignment horizontal="center" vertical="center" wrapText="1" readingOrder="1"/>
    </xf>
    <xf numFmtId="0" fontId="19" fillId="9" borderId="3" xfId="0" applyFont="1" applyFill="1" applyBorder="1" applyAlignment="1">
      <alignment horizontal="center" vertical="center" wrapText="1" readingOrder="1"/>
    </xf>
    <xf numFmtId="0" fontId="19" fillId="0" borderId="3" xfId="0" applyFont="1" applyBorder="1" applyAlignment="1">
      <alignment horizontal="left" vertical="center" wrapText="1" readingOrder="1"/>
    </xf>
    <xf numFmtId="9" fontId="19" fillId="0" borderId="3" xfId="0" applyNumberFormat="1" applyFont="1" applyBorder="1" applyAlignment="1">
      <alignment horizontal="center" vertical="center" wrapText="1" readingOrder="1"/>
    </xf>
    <xf numFmtId="0" fontId="19" fillId="10" borderId="3" xfId="0" applyFont="1" applyFill="1" applyBorder="1" applyAlignment="1">
      <alignment horizontal="center" vertical="center" wrapText="1" readingOrder="1"/>
    </xf>
    <xf numFmtId="0" fontId="19" fillId="11" borderId="3" xfId="0" applyFont="1" applyFill="1" applyBorder="1" applyAlignment="1">
      <alignment horizontal="center" vertical="center" wrapText="1" readingOrder="1"/>
    </xf>
    <xf numFmtId="0" fontId="19" fillId="12" borderId="3" xfId="0" applyFont="1" applyFill="1" applyBorder="1" applyAlignment="1">
      <alignment horizontal="center" vertical="center" wrapText="1" readingOrder="1"/>
    </xf>
    <xf numFmtId="0" fontId="20" fillId="13" borderId="3" xfId="0" applyFont="1" applyFill="1" applyBorder="1" applyAlignment="1">
      <alignment horizontal="center" vertical="center" wrapText="1" readingOrder="1"/>
    </xf>
    <xf numFmtId="0" fontId="21" fillId="0" borderId="0" xfId="0" applyFont="1" applyBorder="1" applyAlignment="1">
      <alignment horizontal="center" vertical="center"/>
    </xf>
    <xf numFmtId="0" fontId="21" fillId="0" borderId="0" xfId="0" applyFont="1" applyBorder="1" applyAlignment="1">
      <alignment vertical="center"/>
    </xf>
    <xf numFmtId="0" fontId="22" fillId="0" borderId="0" xfId="0" applyFont="1" applyBorder="1"/>
    <xf numFmtId="0" fontId="10" fillId="0" borderId="0" xfId="0" applyFont="1" applyBorder="1" applyAlignment="1">
      <alignment horizontal="left" vertical="center" wrapText="1" readingOrder="1"/>
    </xf>
    <xf numFmtId="0" fontId="24" fillId="0" borderId="0" xfId="0" applyFont="1" applyBorder="1" applyAlignment="1">
      <alignment vertical="center"/>
    </xf>
    <xf numFmtId="0" fontId="25" fillId="0" borderId="0" xfId="0" applyFont="1" applyBorder="1"/>
    <xf numFmtId="0" fontId="26" fillId="0" borderId="0" xfId="0" applyFont="1" applyBorder="1"/>
    <xf numFmtId="0" fontId="27" fillId="0" borderId="0" xfId="0" applyFont="1" applyBorder="1"/>
    <xf numFmtId="0" fontId="28" fillId="0" borderId="0" xfId="0" applyFont="1" applyBorder="1"/>
    <xf numFmtId="0" fontId="11" fillId="4" borderId="18" xfId="0" applyFont="1" applyFill="1" applyBorder="1" applyAlignment="1">
      <alignment horizontal="center" vertical="center" wrapText="1" readingOrder="1"/>
    </xf>
    <xf numFmtId="0" fontId="11" fillId="4" borderId="19" xfId="0" applyFont="1" applyFill="1" applyBorder="1" applyAlignment="1">
      <alignment horizontal="center" vertical="center" wrapText="1" readingOrder="1"/>
    </xf>
    <xf numFmtId="0" fontId="11" fillId="2" borderId="8" xfId="0" applyFont="1" applyFill="1" applyBorder="1" applyAlignment="1">
      <alignment horizontal="center" vertical="center" wrapText="1" readingOrder="1"/>
    </xf>
    <xf numFmtId="0" fontId="6" fillId="2" borderId="8" xfId="0" applyFont="1" applyFill="1" applyBorder="1" applyAlignment="1">
      <alignment horizontal="left" vertical="center" wrapText="1" readingOrder="1"/>
    </xf>
    <xf numFmtId="9" fontId="11" fillId="2" borderId="21" xfId="0" applyNumberFormat="1" applyFont="1" applyFill="1" applyBorder="1" applyAlignment="1">
      <alignment horizontal="center" vertical="center" wrapText="1" readingOrder="1"/>
    </xf>
    <xf numFmtId="0" fontId="11" fillId="2" borderId="3" xfId="0" applyFont="1" applyFill="1" applyBorder="1" applyAlignment="1">
      <alignment horizontal="center" vertical="center" wrapText="1" readingOrder="1"/>
    </xf>
    <xf numFmtId="0" fontId="6" fillId="2" borderId="3" xfId="0" applyFont="1" applyFill="1" applyBorder="1" applyAlignment="1">
      <alignment horizontal="left" vertical="center" wrapText="1" readingOrder="1"/>
    </xf>
    <xf numFmtId="9" fontId="11" fillId="2" borderId="23" xfId="0" applyNumberFormat="1" applyFont="1" applyFill="1" applyBorder="1" applyAlignment="1">
      <alignment horizontal="center" vertical="center" wrapText="1" readingOrder="1"/>
    </xf>
    <xf numFmtId="0" fontId="11" fillId="2" borderId="25" xfId="0" applyFont="1" applyFill="1" applyBorder="1" applyAlignment="1">
      <alignment horizontal="center" vertical="center" wrapText="1" readingOrder="1"/>
    </xf>
    <xf numFmtId="0" fontId="6" fillId="2" borderId="23" xfId="0" applyFont="1" applyFill="1" applyBorder="1" applyAlignment="1">
      <alignment horizontal="center" vertical="center" wrapText="1" readingOrder="1"/>
    </xf>
    <xf numFmtId="0" fontId="11" fillId="2" borderId="28" xfId="0" applyFont="1" applyFill="1" applyBorder="1" applyAlignment="1">
      <alignment horizontal="center" vertical="center" wrapText="1" readingOrder="1"/>
    </xf>
    <xf numFmtId="0" fontId="6" fillId="2" borderId="28" xfId="0" applyFont="1" applyFill="1" applyBorder="1" applyAlignment="1">
      <alignment horizontal="left" vertical="center" wrapText="1" readingOrder="1"/>
    </xf>
    <xf numFmtId="0" fontId="6" fillId="2" borderId="29" xfId="0" applyFont="1" applyFill="1" applyBorder="1" applyAlignment="1">
      <alignment horizontal="center" vertical="center" wrapText="1" readingOrder="1"/>
    </xf>
    <xf numFmtId="0" fontId="0" fillId="0" borderId="0" xfId="0" applyBorder="1" applyAlignment="1">
      <alignment horizontal="center" wrapText="1"/>
    </xf>
    <xf numFmtId="0" fontId="29" fillId="0" borderId="0" xfId="0" applyFont="1" applyBorder="1"/>
    <xf numFmtId="0" fontId="32" fillId="0" borderId="30" xfId="0" applyFont="1" applyBorder="1" applyAlignment="1">
      <alignment horizontal="left" vertical="center" wrapText="1" readingOrder="1"/>
    </xf>
    <xf numFmtId="0" fontId="6" fillId="2" borderId="9" xfId="0" applyFont="1" applyFill="1" applyAlignment="1">
      <alignment horizontal="center" vertical="center"/>
    </xf>
    <xf numFmtId="0" fontId="9" fillId="2" borderId="7" xfId="0" applyFont="1" applyFill="1" applyBorder="1" applyAlignment="1">
      <alignment horizontal="center" vertical="center"/>
    </xf>
    <xf numFmtId="0" fontId="6" fillId="2" borderId="7" xfId="0" applyFont="1" applyFill="1" applyBorder="1" applyAlignment="1">
      <alignment horizontal="center" vertical="center"/>
    </xf>
    <xf numFmtId="0" fontId="0" fillId="2" borderId="9" xfId="0" applyFill="1"/>
    <xf numFmtId="0" fontId="13" fillId="2" borderId="9" xfId="0" applyFont="1" applyFill="1" applyAlignment="1">
      <alignment horizontal="left" vertical="center"/>
    </xf>
    <xf numFmtId="0" fontId="22" fillId="2" borderId="9" xfId="0" applyFont="1" applyFill="1"/>
    <xf numFmtId="0" fontId="10" fillId="2" borderId="9" xfId="0" applyFont="1" applyFill="1" applyAlignment="1">
      <alignment horizontal="left" vertical="center" wrapText="1" readingOrder="1"/>
    </xf>
    <xf numFmtId="0" fontId="29" fillId="2" borderId="9" xfId="0" applyFont="1" applyFill="1"/>
    <xf numFmtId="0" fontId="30" fillId="2" borderId="9" xfId="0" applyFont="1" applyFill="1"/>
    <xf numFmtId="0" fontId="11" fillId="2" borderId="9" xfId="0" applyFont="1" applyFill="1" applyAlignment="1">
      <alignment horizontal="center" vertical="center" wrapText="1" readingOrder="1"/>
    </xf>
    <xf numFmtId="0" fontId="6" fillId="2" borderId="9" xfId="0" applyFont="1" applyFill="1" applyAlignment="1">
      <alignment horizontal="left" vertical="center" wrapText="1" readingOrder="1"/>
    </xf>
    <xf numFmtId="0" fontId="6" fillId="2" borderId="9" xfId="0" applyFont="1" applyFill="1" applyAlignment="1">
      <alignment horizontal="center" vertical="center" wrapText="1" readingOrder="1"/>
    </xf>
    <xf numFmtId="0" fontId="31" fillId="2" borderId="9" xfId="0" applyFont="1" applyFill="1"/>
    <xf numFmtId="9" fontId="12" fillId="0" borderId="31" xfId="0" applyNumberFormat="1" applyFont="1" applyBorder="1" applyAlignment="1" applyProtection="1">
      <alignment horizontal="center" vertical="center"/>
      <protection hidden="1"/>
    </xf>
    <xf numFmtId="164" fontId="12" fillId="0" borderId="31" xfId="1" applyNumberFormat="1" applyFont="1" applyBorder="1" applyAlignment="1" applyProtection="1">
      <alignment horizontal="center" vertical="center"/>
      <protection hidden="1"/>
    </xf>
    <xf numFmtId="0" fontId="12" fillId="2" borderId="9" xfId="0" applyFont="1" applyFill="1" applyProtection="1">
      <protection hidden="1"/>
    </xf>
    <xf numFmtId="0" fontId="12" fillId="2" borderId="9" xfId="0" applyFont="1" applyFill="1" applyAlignment="1" applyProtection="1">
      <alignment horizontal="center" vertical="center"/>
      <protection hidden="1"/>
    </xf>
    <xf numFmtId="0" fontId="12" fillId="2" borderId="9" xfId="0" applyFont="1" applyFill="1" applyAlignment="1" applyProtection="1">
      <alignment horizontal="left" vertical="center"/>
      <protection hidden="1"/>
    </xf>
    <xf numFmtId="0" fontId="12" fillId="2" borderId="9" xfId="0" applyFont="1" applyFill="1" applyAlignment="1" applyProtection="1">
      <alignment horizontal="center"/>
      <protection hidden="1"/>
    </xf>
    <xf numFmtId="0" fontId="13" fillId="0" borderId="0" xfId="0" applyFont="1" applyBorder="1" applyAlignment="1" applyProtection="1">
      <alignment vertical="center"/>
      <protection hidden="1"/>
    </xf>
    <xf numFmtId="0" fontId="12" fillId="0" borderId="0" xfId="0" applyFont="1" applyBorder="1" applyProtection="1">
      <protection hidden="1"/>
    </xf>
    <xf numFmtId="0" fontId="13" fillId="0" borderId="7" xfId="0" applyFont="1" applyBorder="1" applyAlignment="1" applyProtection="1">
      <alignment vertical="center"/>
      <protection hidden="1"/>
    </xf>
    <xf numFmtId="0" fontId="12" fillId="5" borderId="9" xfId="0" applyFont="1" applyFill="1" applyProtection="1">
      <protection hidden="1"/>
    </xf>
    <xf numFmtId="0" fontId="15" fillId="5" borderId="4" xfId="0" applyFont="1" applyFill="1" applyBorder="1" applyAlignment="1" applyProtection="1">
      <alignment horizontal="center" vertical="center" wrapText="1"/>
      <protection hidden="1"/>
    </xf>
    <xf numFmtId="0" fontId="13" fillId="5" borderId="3" xfId="0" applyFont="1" applyFill="1" applyBorder="1" applyAlignment="1" applyProtection="1">
      <alignment horizontal="center" vertical="center" textRotation="90"/>
      <protection hidden="1"/>
    </xf>
    <xf numFmtId="0" fontId="13" fillId="5" borderId="3" xfId="0" applyFont="1" applyFill="1" applyBorder="1" applyAlignment="1" applyProtection="1">
      <alignment horizontal="center" vertical="center"/>
      <protection hidden="1"/>
    </xf>
    <xf numFmtId="0" fontId="13" fillId="2" borderId="9" xfId="0" applyFont="1" applyFill="1" applyAlignment="1" applyProtection="1">
      <alignment horizontal="center" vertical="center"/>
      <protection hidden="1"/>
    </xf>
    <xf numFmtId="0" fontId="12" fillId="0" borderId="31" xfId="0" applyFont="1" applyBorder="1" applyAlignment="1" applyProtection="1">
      <alignment horizontal="center" vertical="center"/>
      <protection hidden="1"/>
    </xf>
    <xf numFmtId="0" fontId="12" fillId="0" borderId="31" xfId="0" applyFont="1" applyBorder="1" applyAlignment="1" applyProtection="1">
      <alignment horizontal="justify" vertical="center" wrapText="1"/>
      <protection hidden="1"/>
    </xf>
    <xf numFmtId="0" fontId="12" fillId="0" borderId="3" xfId="0" applyFont="1" applyBorder="1" applyAlignment="1" applyProtection="1">
      <alignment horizontal="center" vertical="center"/>
      <protection hidden="1"/>
    </xf>
    <xf numFmtId="0" fontId="12" fillId="0" borderId="3" xfId="0" applyFont="1" applyBorder="1" applyAlignment="1" applyProtection="1">
      <alignment horizontal="center" vertical="center" textRotation="90"/>
      <protection hidden="1"/>
    </xf>
    <xf numFmtId="9" fontId="12" fillId="0" borderId="3" xfId="0" applyNumberFormat="1" applyFont="1" applyBorder="1" applyAlignment="1" applyProtection="1">
      <alignment horizontal="center" vertical="center"/>
      <protection hidden="1"/>
    </xf>
    <xf numFmtId="0" fontId="12" fillId="15" borderId="31" xfId="0" applyFont="1" applyFill="1" applyBorder="1" applyAlignment="1" applyProtection="1">
      <alignment vertical="center"/>
      <protection hidden="1"/>
    </xf>
    <xf numFmtId="0" fontId="12" fillId="15" borderId="0" xfId="0" applyFont="1" applyFill="1" applyBorder="1" applyProtection="1">
      <protection hidden="1"/>
    </xf>
    <xf numFmtId="0" fontId="12" fillId="15" borderId="31" xfId="0" applyFont="1" applyFill="1" applyBorder="1" applyProtection="1">
      <protection hidden="1"/>
    </xf>
    <xf numFmtId="0" fontId="12" fillId="0" borderId="3" xfId="0" applyFont="1" applyBorder="1" applyAlignment="1" applyProtection="1">
      <alignment horizontal="center" vertical="center" wrapText="1"/>
      <protection hidden="1"/>
    </xf>
    <xf numFmtId="0" fontId="12" fillId="2" borderId="3" xfId="0" applyFont="1" applyFill="1" applyBorder="1" applyAlignment="1" applyProtection="1">
      <alignment vertical="center" wrapText="1"/>
      <protection hidden="1"/>
    </xf>
    <xf numFmtId="164" fontId="12" fillId="0" borderId="3" xfId="0" applyNumberFormat="1" applyFont="1" applyBorder="1" applyAlignment="1" applyProtection="1">
      <alignment horizontal="center" vertical="center"/>
      <protection hidden="1"/>
    </xf>
    <xf numFmtId="0" fontId="13" fillId="0" borderId="3" xfId="0" applyFont="1" applyBorder="1" applyAlignment="1" applyProtection="1">
      <alignment horizontal="center" vertical="center" textRotation="90" wrapText="1"/>
      <protection hidden="1"/>
    </xf>
    <xf numFmtId="0" fontId="12" fillId="0" borderId="3" xfId="0" applyFont="1" applyBorder="1" applyAlignment="1" applyProtection="1">
      <alignment wrapText="1"/>
      <protection hidden="1"/>
    </xf>
    <xf numFmtId="0" fontId="33" fillId="0" borderId="0" xfId="0" applyFont="1" applyBorder="1" applyProtection="1">
      <protection hidden="1"/>
    </xf>
    <xf numFmtId="0" fontId="12" fillId="0" borderId="3" xfId="0" applyFont="1" applyBorder="1" applyAlignment="1" applyProtection="1">
      <alignment horizontal="left" vertical="center" wrapText="1"/>
      <protection hidden="1"/>
    </xf>
    <xf numFmtId="0" fontId="34" fillId="8" borderId="0" xfId="0" applyFont="1" applyFill="1" applyBorder="1" applyAlignment="1" applyProtection="1">
      <alignment horizontal="left" vertical="center" wrapText="1"/>
      <protection hidden="1"/>
    </xf>
    <xf numFmtId="0" fontId="12" fillId="0" borderId="0" xfId="0" applyFont="1" applyBorder="1" applyAlignment="1" applyProtection="1">
      <alignment horizontal="left" wrapText="1"/>
      <protection hidden="1"/>
    </xf>
    <xf numFmtId="0" fontId="12" fillId="2" borderId="3" xfId="0" applyFont="1" applyFill="1" applyBorder="1" applyAlignment="1" applyProtection="1">
      <alignment wrapText="1"/>
      <protection hidden="1"/>
    </xf>
    <xf numFmtId="0" fontId="12" fillId="0" borderId="0" xfId="0" applyFont="1" applyBorder="1" applyAlignment="1" applyProtection="1">
      <alignment horizontal="center" vertical="center" wrapText="1"/>
      <protection hidden="1"/>
    </xf>
    <xf numFmtId="0" fontId="36" fillId="0" borderId="4" xfId="0" applyFont="1" applyBorder="1" applyAlignment="1" applyProtection="1">
      <alignment horizontal="center" vertical="center" wrapText="1"/>
      <protection hidden="1"/>
    </xf>
    <xf numFmtId="0" fontId="36" fillId="0" borderId="1" xfId="0" applyFont="1" applyBorder="1" applyAlignment="1" applyProtection="1">
      <alignment horizontal="center" vertical="center"/>
      <protection hidden="1"/>
    </xf>
    <xf numFmtId="0" fontId="36" fillId="0" borderId="12" xfId="0" applyFont="1" applyBorder="1" applyAlignment="1" applyProtection="1">
      <alignment horizontal="center" vertical="center" wrapText="1"/>
      <protection hidden="1"/>
    </xf>
    <xf numFmtId="0" fontId="36" fillId="2" borderId="3" xfId="0" applyFont="1" applyFill="1" applyBorder="1" applyAlignment="1" applyProtection="1">
      <alignment vertical="center" wrapText="1"/>
      <protection hidden="1"/>
    </xf>
    <xf numFmtId="0" fontId="12" fillId="0" borderId="1" xfId="0" applyFont="1" applyBorder="1" applyAlignment="1" applyProtection="1">
      <alignment horizontal="center" vertical="center"/>
      <protection hidden="1"/>
    </xf>
    <xf numFmtId="0" fontId="36" fillId="0" borderId="3" xfId="0" applyFont="1" applyBorder="1" applyAlignment="1" applyProtection="1">
      <alignment horizontal="left" vertical="center" wrapText="1"/>
      <protection hidden="1"/>
    </xf>
    <xf numFmtId="0" fontId="36" fillId="0" borderId="3" xfId="0" applyFont="1" applyBorder="1" applyAlignment="1" applyProtection="1">
      <alignment horizontal="center" vertical="center" wrapText="1"/>
      <protection hidden="1"/>
    </xf>
    <xf numFmtId="0" fontId="12" fillId="0" borderId="4" xfId="0" applyFont="1" applyBorder="1" applyAlignment="1" applyProtection="1">
      <alignment horizontal="center" vertical="center" wrapText="1"/>
      <protection hidden="1"/>
    </xf>
    <xf numFmtId="0" fontId="12" fillId="2" borderId="3" xfId="0" applyFont="1" applyFill="1" applyBorder="1" applyProtection="1">
      <protection hidden="1"/>
    </xf>
    <xf numFmtId="0" fontId="12" fillId="0" borderId="0" xfId="0" applyFont="1" applyBorder="1" applyAlignment="1" applyProtection="1">
      <alignment horizontal="center" vertical="center"/>
      <protection hidden="1"/>
    </xf>
    <xf numFmtId="0" fontId="12" fillId="0" borderId="0" xfId="0" applyFont="1" applyBorder="1" applyAlignment="1" applyProtection="1">
      <alignment horizontal="center"/>
      <protection hidden="1"/>
    </xf>
    <xf numFmtId="0" fontId="13" fillId="0" borderId="0" xfId="0" applyFont="1" applyBorder="1" applyAlignment="1" applyProtection="1">
      <alignment horizontal="left" vertical="center"/>
      <protection hidden="1"/>
    </xf>
    <xf numFmtId="0" fontId="12" fillId="14" borderId="31" xfId="0" applyFont="1" applyFill="1" applyBorder="1" applyAlignment="1" applyProtection="1">
      <alignment horizontal="center"/>
      <protection hidden="1"/>
    </xf>
    <xf numFmtId="14" fontId="12" fillId="0" borderId="31" xfId="0" applyNumberFormat="1" applyFont="1" applyBorder="1" applyAlignment="1" applyProtection="1">
      <alignment horizontal="center" vertical="center" wrapText="1"/>
      <protection hidden="1"/>
    </xf>
    <xf numFmtId="0" fontId="36" fillId="0" borderId="4" xfId="0" applyFont="1" applyBorder="1" applyAlignment="1" applyProtection="1">
      <alignment horizontal="left" vertical="center" wrapText="1"/>
      <protection hidden="1"/>
    </xf>
    <xf numFmtId="0" fontId="25" fillId="0" borderId="0" xfId="0" applyFont="1" applyBorder="1" applyProtection="1">
      <protection hidden="1"/>
    </xf>
    <xf numFmtId="164" fontId="12" fillId="0" borderId="37" xfId="1" applyNumberFormat="1" applyFont="1" applyBorder="1" applyAlignment="1" applyProtection="1">
      <alignment horizontal="center" vertical="center"/>
      <protection hidden="1"/>
    </xf>
    <xf numFmtId="9" fontId="12" fillId="0" borderId="37" xfId="0" applyNumberFormat="1" applyFont="1" applyBorder="1" applyAlignment="1" applyProtection="1">
      <alignment horizontal="center" vertical="center"/>
      <protection hidden="1"/>
    </xf>
    <xf numFmtId="0" fontId="12" fillId="0" borderId="9" xfId="0" applyFont="1" applyProtection="1">
      <protection hidden="1"/>
    </xf>
    <xf numFmtId="0" fontId="12" fillId="0" borderId="9" xfId="0" applyFont="1" applyAlignment="1" applyProtection="1">
      <alignment horizontal="left" vertical="top"/>
      <protection hidden="1"/>
    </xf>
    <xf numFmtId="0" fontId="40" fillId="0" borderId="0" xfId="0" applyFont="1" applyBorder="1" applyAlignment="1">
      <alignment horizontal="center" vertical="center" wrapText="1"/>
    </xf>
    <xf numFmtId="0" fontId="41" fillId="0" borderId="0" xfId="0" applyFont="1" applyBorder="1" applyAlignment="1">
      <alignment vertical="center" wrapText="1"/>
    </xf>
    <xf numFmtId="0" fontId="42" fillId="0" borderId="40"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41" xfId="0" applyFont="1" applyBorder="1" applyAlignment="1">
      <alignment horizontal="center" vertical="center" wrapText="1"/>
    </xf>
    <xf numFmtId="0" fontId="43" fillId="17" borderId="40" xfId="0" applyFont="1" applyFill="1" applyBorder="1" applyAlignment="1">
      <alignment horizontal="center" vertical="center" wrapText="1"/>
    </xf>
    <xf numFmtId="9" fontId="43" fillId="0" borderId="31" xfId="0" applyNumberFormat="1" applyFont="1" applyBorder="1" applyAlignment="1">
      <alignment horizontal="center" vertical="center" wrapText="1"/>
    </xf>
    <xf numFmtId="0" fontId="43" fillId="0" borderId="31" xfId="0" applyFont="1" applyBorder="1" applyAlignment="1">
      <alignment vertical="center" wrapText="1"/>
    </xf>
    <xf numFmtId="0" fontId="43" fillId="0" borderId="42" xfId="0" applyFont="1" applyBorder="1" applyAlignment="1">
      <alignment vertical="center" wrapText="1"/>
    </xf>
    <xf numFmtId="0" fontId="43" fillId="18" borderId="40" xfId="0" applyFont="1" applyFill="1" applyBorder="1" applyAlignment="1">
      <alignment horizontal="center" vertical="center" wrapText="1"/>
    </xf>
    <xf numFmtId="0" fontId="43" fillId="0" borderId="31" xfId="0" applyFont="1" applyBorder="1" applyAlignment="1">
      <alignment horizontal="justify" vertical="center" wrapText="1"/>
    </xf>
    <xf numFmtId="0" fontId="43" fillId="0" borderId="41" xfId="0" applyFont="1" applyBorder="1" applyAlignment="1">
      <alignment vertical="center" wrapText="1"/>
    </xf>
    <xf numFmtId="0" fontId="43" fillId="19" borderId="40" xfId="0" applyFont="1" applyFill="1" applyBorder="1" applyAlignment="1">
      <alignment horizontal="center" vertical="center" wrapText="1"/>
    </xf>
    <xf numFmtId="0" fontId="43" fillId="16" borderId="40" xfId="0" applyFont="1" applyFill="1" applyBorder="1" applyAlignment="1">
      <alignment horizontal="center" vertical="center" wrapText="1"/>
    </xf>
    <xf numFmtId="0" fontId="43" fillId="20" borderId="40" xfId="0" applyFont="1" applyFill="1" applyBorder="1" applyAlignment="1">
      <alignment horizontal="center" vertical="center" wrapText="1"/>
    </xf>
    <xf numFmtId="0" fontId="46" fillId="0" borderId="9" xfId="4" applyFont="1" applyAlignment="1">
      <alignment horizontal="center" vertical="center"/>
    </xf>
    <xf numFmtId="0" fontId="47" fillId="23" borderId="9" xfId="4" applyFont="1" applyFill="1"/>
    <xf numFmtId="0" fontId="48" fillId="23" borderId="9" xfId="4" applyFont="1" applyFill="1" applyAlignment="1">
      <alignment vertical="center" wrapText="1"/>
    </xf>
    <xf numFmtId="14" fontId="45" fillId="0" borderId="9" xfId="5" applyNumberFormat="1" applyFont="1" applyAlignment="1">
      <alignment horizontal="right" vertical="center" wrapText="1"/>
    </xf>
    <xf numFmtId="9" fontId="45" fillId="0" borderId="9" xfId="5" applyNumberFormat="1" applyFont="1" applyAlignment="1">
      <alignment horizontal="left" vertical="center" wrapText="1"/>
    </xf>
    <xf numFmtId="0" fontId="46" fillId="0" borderId="9" xfId="4" applyFont="1" applyAlignment="1">
      <alignment vertical="center"/>
    </xf>
    <xf numFmtId="0" fontId="45" fillId="23" borderId="9" xfId="4" applyFill="1"/>
    <xf numFmtId="0" fontId="45" fillId="23" borderId="9" xfId="4" applyFill="1" applyAlignment="1">
      <alignment horizontal="center" vertical="center"/>
    </xf>
    <xf numFmtId="0" fontId="45" fillId="23" borderId="9" xfId="4" applyFill="1" applyAlignment="1">
      <alignment horizontal="center"/>
    </xf>
    <xf numFmtId="0" fontId="46" fillId="0" borderId="9" xfId="5" applyFont="1" applyAlignment="1">
      <alignment horizontal="left" vertical="center" wrapText="1"/>
    </xf>
    <xf numFmtId="0" fontId="46" fillId="0" borderId="9" xfId="5" applyFont="1" applyAlignment="1">
      <alignment vertical="center" wrapText="1"/>
    </xf>
    <xf numFmtId="14" fontId="45" fillId="0" borderId="9" xfId="5" applyNumberFormat="1" applyFont="1" applyAlignment="1">
      <alignment vertical="center" wrapText="1"/>
    </xf>
    <xf numFmtId="14" fontId="46" fillId="0" borderId="9" xfId="5" applyNumberFormat="1" applyFont="1" applyAlignment="1">
      <alignment horizontal="center" vertical="center" wrapText="1"/>
    </xf>
    <xf numFmtId="14" fontId="45" fillId="0" borderId="9" xfId="5" applyNumberFormat="1" applyFont="1" applyAlignment="1">
      <alignment horizontal="left" vertical="center" wrapText="1"/>
    </xf>
    <xf numFmtId="0" fontId="49" fillId="0" borderId="31" xfId="4" applyFont="1" applyBorder="1" applyAlignment="1">
      <alignment vertical="center" wrapText="1"/>
    </xf>
    <xf numFmtId="0" fontId="49" fillId="0" borderId="9" xfId="4" applyFont="1" applyAlignment="1">
      <alignment vertical="center" wrapText="1"/>
    </xf>
    <xf numFmtId="0" fontId="50" fillId="15" borderId="9" xfId="4" applyFont="1" applyFill="1" applyAlignment="1">
      <alignment horizontal="left" vertical="center" wrapText="1"/>
    </xf>
    <xf numFmtId="0" fontId="45" fillId="23" borderId="46" xfId="4" applyFill="1" applyBorder="1"/>
    <xf numFmtId="0" fontId="45" fillId="23" borderId="47" xfId="4" applyFill="1" applyBorder="1"/>
    <xf numFmtId="0" fontId="46" fillId="0" borderId="50" xfId="4" applyFont="1" applyBorder="1" applyAlignment="1">
      <alignment vertical="center" wrapText="1"/>
    </xf>
    <xf numFmtId="0" fontId="46" fillId="0" borderId="36" xfId="4" applyFont="1" applyBorder="1" applyAlignment="1">
      <alignment vertical="center" wrapText="1"/>
    </xf>
    <xf numFmtId="0" fontId="46" fillId="0" borderId="9" xfId="4" applyFont="1" applyAlignment="1">
      <alignment horizontal="center" vertical="center" wrapText="1"/>
    </xf>
    <xf numFmtId="0" fontId="45" fillId="0" borderId="46" xfId="4" applyBorder="1" applyAlignment="1">
      <alignment vertical="center" wrapText="1"/>
    </xf>
    <xf numFmtId="0" fontId="45" fillId="0" borderId="47" xfId="4" applyBorder="1" applyAlignment="1">
      <alignment vertical="center" wrapText="1"/>
    </xf>
    <xf numFmtId="0" fontId="45" fillId="0" borderId="51" xfId="4" applyBorder="1" applyAlignment="1">
      <alignment vertical="center" wrapText="1"/>
    </xf>
    <xf numFmtId="0" fontId="45" fillId="0" borderId="9" xfId="4" applyAlignment="1">
      <alignment vertical="center" wrapText="1"/>
    </xf>
    <xf numFmtId="9" fontId="45" fillId="0" borderId="31" xfId="4" applyNumberFormat="1" applyBorder="1" applyAlignment="1">
      <alignment horizontal="center" vertical="center" wrapText="1"/>
    </xf>
    <xf numFmtId="9" fontId="45" fillId="0" borderId="41" xfId="4" applyNumberFormat="1" applyBorder="1" applyAlignment="1">
      <alignment horizontal="center" vertical="center" wrapText="1"/>
    </xf>
    <xf numFmtId="0" fontId="51" fillId="0" borderId="9" xfId="4" applyFont="1" applyAlignment="1">
      <alignment vertical="center" wrapText="1"/>
    </xf>
    <xf numFmtId="0" fontId="45" fillId="0" borderId="9" xfId="4" applyAlignment="1">
      <alignment horizontal="center" vertical="center" wrapText="1"/>
    </xf>
    <xf numFmtId="0" fontId="46" fillId="0" borderId="50" xfId="4" applyFont="1" applyBorder="1" applyAlignment="1">
      <alignment horizontal="center" vertical="center" wrapText="1"/>
    </xf>
    <xf numFmtId="0" fontId="46" fillId="0" borderId="36" xfId="4" applyFont="1" applyBorder="1" applyAlignment="1">
      <alignment horizontal="center" vertical="center" wrapText="1"/>
    </xf>
    <xf numFmtId="0" fontId="46" fillId="0" borderId="32" xfId="4" applyFont="1" applyBorder="1" applyAlignment="1">
      <alignment horizontal="center" vertical="center" wrapText="1"/>
    </xf>
    <xf numFmtId="0" fontId="46" fillId="0" borderId="31" xfId="4" applyFont="1" applyBorder="1" applyAlignment="1">
      <alignment vertical="center" wrapText="1"/>
    </xf>
    <xf numFmtId="0" fontId="52" fillId="0" borderId="31" xfId="5" applyFont="1" applyBorder="1" applyAlignment="1">
      <alignment horizontal="center" vertical="center" wrapText="1" readingOrder="1"/>
    </xf>
    <xf numFmtId="0" fontId="52" fillId="0" borderId="41" xfId="5" applyFont="1" applyBorder="1" applyAlignment="1">
      <alignment horizontal="center" vertical="center" wrapText="1" readingOrder="1"/>
    </xf>
    <xf numFmtId="0" fontId="45" fillId="0" borderId="31" xfId="4" applyBorder="1" applyAlignment="1">
      <alignment vertical="center" wrapText="1"/>
    </xf>
    <xf numFmtId="0" fontId="45" fillId="0" borderId="31" xfId="5" applyFont="1" applyBorder="1" applyAlignment="1">
      <alignment horizontal="center" vertical="center" wrapText="1" readingOrder="1"/>
    </xf>
    <xf numFmtId="0" fontId="45" fillId="0" borderId="41" xfId="5" applyFont="1" applyBorder="1" applyAlignment="1">
      <alignment horizontal="center" vertical="center" wrapText="1" readingOrder="1"/>
    </xf>
    <xf numFmtId="0" fontId="54" fillId="0" borderId="9" xfId="6" applyFont="1"/>
    <xf numFmtId="0" fontId="45" fillId="0" borderId="40" xfId="4" applyBorder="1" applyAlignment="1">
      <alignment horizontal="center" vertical="center" wrapText="1"/>
    </xf>
    <xf numFmtId="0" fontId="45" fillId="0" borderId="31" xfId="4" applyBorder="1" applyAlignment="1">
      <alignment horizontal="justify" vertical="center" wrapText="1"/>
    </xf>
    <xf numFmtId="9" fontId="41" fillId="0" borderId="36" xfId="5" applyNumberFormat="1" applyFont="1" applyBorder="1" applyAlignment="1">
      <alignment horizontal="center" vertical="center" wrapText="1"/>
    </xf>
    <xf numFmtId="0" fontId="45" fillId="0" borderId="9" xfId="4" applyAlignment="1">
      <alignment horizontal="justify" vertical="center" wrapText="1"/>
    </xf>
    <xf numFmtId="0" fontId="55" fillId="24" borderId="31" xfId="5" applyFont="1" applyFill="1" applyBorder="1" applyAlignment="1">
      <alignment horizontal="center" vertical="center" wrapText="1" readingOrder="1"/>
    </xf>
    <xf numFmtId="0" fontId="45" fillId="25" borderId="41" xfId="5" applyFont="1" applyFill="1" applyBorder="1" applyAlignment="1">
      <alignment horizontal="center" vertical="center" wrapText="1" readingOrder="1"/>
    </xf>
    <xf numFmtId="9" fontId="45" fillId="0" borderId="40" xfId="4" applyNumberFormat="1" applyBorder="1" applyAlignment="1">
      <alignment horizontal="center" vertical="center" wrapText="1"/>
    </xf>
    <xf numFmtId="0" fontId="54" fillId="0" borderId="9" xfId="6" applyFont="1" applyAlignment="1">
      <alignment horizontal="center" vertical="center"/>
    </xf>
    <xf numFmtId="0" fontId="55" fillId="22" borderId="31" xfId="5" applyFont="1" applyFill="1" applyBorder="1" applyAlignment="1">
      <alignment horizontal="center" vertical="center" wrapText="1" readingOrder="1"/>
    </xf>
    <xf numFmtId="0" fontId="56" fillId="0" borderId="9" xfId="6" applyFont="1" applyAlignment="1">
      <alignment vertical="center" textRotation="90" wrapText="1"/>
    </xf>
    <xf numFmtId="0" fontId="57" fillId="0" borderId="9" xfId="6" applyFont="1" applyAlignment="1">
      <alignment horizontal="center" vertical="center" wrapText="1"/>
    </xf>
    <xf numFmtId="0" fontId="54" fillId="0" borderId="9" xfId="6" applyFont="1" applyAlignment="1">
      <alignment horizontal="center" vertical="center" wrapText="1"/>
    </xf>
    <xf numFmtId="0" fontId="55" fillId="21" borderId="31" xfId="5" applyFont="1" applyFill="1" applyBorder="1" applyAlignment="1">
      <alignment horizontal="center" vertical="center" wrapText="1" readingOrder="1"/>
    </xf>
    <xf numFmtId="0" fontId="52" fillId="0" borderId="54" xfId="5" applyFont="1" applyBorder="1" applyAlignment="1">
      <alignment horizontal="center" vertical="center" wrapText="1" readingOrder="1"/>
    </xf>
    <xf numFmtId="0" fontId="55" fillId="21" borderId="54" xfId="5" applyFont="1" applyFill="1" applyBorder="1" applyAlignment="1">
      <alignment horizontal="center" vertical="center" wrapText="1" readingOrder="1"/>
    </xf>
    <xf numFmtId="0" fontId="55" fillId="22" borderId="54" xfId="5" applyFont="1" applyFill="1" applyBorder="1" applyAlignment="1">
      <alignment horizontal="center" vertical="center" wrapText="1" readingOrder="1"/>
    </xf>
    <xf numFmtId="0" fontId="55" fillId="24" borderId="54" xfId="5" applyFont="1" applyFill="1" applyBorder="1" applyAlignment="1">
      <alignment horizontal="center" vertical="center" wrapText="1" readingOrder="1"/>
    </xf>
    <xf numFmtId="0" fontId="45" fillId="25" borderId="55" xfId="5" applyFont="1" applyFill="1" applyBorder="1" applyAlignment="1">
      <alignment horizontal="center" vertical="center" wrapText="1" readingOrder="1"/>
    </xf>
    <xf numFmtId="9" fontId="45" fillId="0" borderId="53" xfId="4" applyNumberFormat="1" applyBorder="1" applyAlignment="1">
      <alignment horizontal="center" vertical="center" wrapText="1"/>
    </xf>
    <xf numFmtId="0" fontId="45" fillId="0" borderId="54" xfId="5" applyFont="1" applyBorder="1" applyAlignment="1">
      <alignment horizontal="center" vertical="center" wrapText="1" readingOrder="1"/>
    </xf>
    <xf numFmtId="0" fontId="54" fillId="0" borderId="9" xfId="6" applyFont="1" applyAlignment="1">
      <alignment vertical="center"/>
    </xf>
    <xf numFmtId="0" fontId="45" fillId="25" borderId="31" xfId="5" applyFont="1" applyFill="1" applyBorder="1" applyAlignment="1">
      <alignment horizontal="center" vertical="center" wrapText="1" readingOrder="1"/>
    </xf>
    <xf numFmtId="0" fontId="51" fillId="0" borderId="9" xfId="5" applyFont="1" applyAlignment="1">
      <alignment vertical="center" readingOrder="1"/>
    </xf>
    <xf numFmtId="0" fontId="58" fillId="0" borderId="9" xfId="6" applyFont="1"/>
    <xf numFmtId="0" fontId="45" fillId="0" borderId="9" xfId="5" applyFont="1" applyAlignment="1">
      <alignment vertical="center"/>
    </xf>
    <xf numFmtId="0" fontId="45" fillId="0" borderId="9" xfId="5" applyFont="1" applyAlignment="1">
      <alignment vertical="center" readingOrder="1"/>
    </xf>
    <xf numFmtId="0" fontId="45" fillId="0" borderId="9" xfId="6" applyFont="1" applyAlignment="1">
      <alignment vertical="center"/>
    </xf>
    <xf numFmtId="0" fontId="45" fillId="23" borderId="9" xfId="4" applyFill="1" applyAlignment="1">
      <alignment horizontal="left"/>
    </xf>
    <xf numFmtId="0" fontId="46" fillId="0" borderId="9" xfId="5" applyFont="1" applyAlignment="1">
      <alignment horizontal="center" vertical="center" wrapText="1"/>
    </xf>
    <xf numFmtId="0" fontId="46" fillId="0" borderId="9" xfId="5" applyFont="1" applyAlignment="1">
      <alignment horizontal="right" vertical="center" wrapText="1"/>
    </xf>
    <xf numFmtId="0" fontId="50" fillId="15" borderId="9" xfId="4" applyFont="1" applyFill="1" applyAlignment="1">
      <alignment vertical="center" wrapText="1"/>
    </xf>
    <xf numFmtId="0" fontId="46" fillId="0" borderId="9" xfId="4" applyFont="1" applyAlignment="1">
      <alignment horizontal="left" vertical="center"/>
    </xf>
    <xf numFmtId="0" fontId="46" fillId="0" borderId="9" xfId="4" applyFont="1" applyAlignment="1">
      <alignment vertical="center" wrapText="1"/>
    </xf>
    <xf numFmtId="9" fontId="45" fillId="0" borderId="36" xfId="4" applyNumberFormat="1" applyBorder="1" applyAlignment="1">
      <alignment horizontal="center" vertical="center" wrapText="1"/>
    </xf>
    <xf numFmtId="9" fontId="41" fillId="0" borderId="36" xfId="5" applyNumberFormat="1" applyFont="1" applyBorder="1" applyAlignment="1">
      <alignment horizontal="left" vertical="center" wrapText="1"/>
    </xf>
    <xf numFmtId="0" fontId="45" fillId="0" borderId="9" xfId="4" applyAlignment="1">
      <alignment horizontal="left" vertical="center" wrapText="1"/>
    </xf>
    <xf numFmtId="0" fontId="49" fillId="0" borderId="9" xfId="4" applyFont="1" applyAlignment="1">
      <alignment horizontal="left" vertical="center" wrapText="1"/>
    </xf>
    <xf numFmtId="9" fontId="45" fillId="0" borderId="9" xfId="4" applyNumberFormat="1" applyAlignment="1">
      <alignment horizontal="center" vertical="center" wrapText="1"/>
    </xf>
    <xf numFmtId="9" fontId="41" fillId="0" borderId="9" xfId="5" applyNumberFormat="1" applyFont="1" applyAlignment="1">
      <alignment horizontal="center" vertical="center" wrapText="1"/>
    </xf>
    <xf numFmtId="9" fontId="41" fillId="0" borderId="9" xfId="5" applyNumberFormat="1" applyFont="1" applyAlignment="1">
      <alignment horizontal="left" vertical="center" wrapText="1"/>
    </xf>
    <xf numFmtId="0" fontId="60" fillId="0" borderId="9" xfId="4" applyFont="1" applyAlignment="1">
      <alignment horizontal="center" vertical="center"/>
    </xf>
    <xf numFmtId="0" fontId="60" fillId="0" borderId="9" xfId="4" applyFont="1" applyAlignment="1">
      <alignment vertical="center"/>
    </xf>
    <xf numFmtId="0" fontId="62" fillId="15" borderId="9" xfId="4" applyFont="1" applyFill="1" applyAlignment="1">
      <alignment vertical="center" wrapText="1"/>
    </xf>
    <xf numFmtId="0" fontId="61" fillId="15" borderId="9" xfId="4" applyFont="1" applyFill="1" applyAlignment="1">
      <alignment vertical="center" wrapText="1"/>
    </xf>
    <xf numFmtId="0" fontId="62" fillId="0" borderId="9" xfId="4" applyFont="1" applyAlignment="1">
      <alignment vertical="center" wrapText="1"/>
    </xf>
    <xf numFmtId="0" fontId="61" fillId="0" borderId="33" xfId="4" applyFont="1" applyBorder="1" applyAlignment="1">
      <alignment vertical="center" wrapText="1"/>
    </xf>
    <xf numFmtId="0" fontId="50" fillId="15" borderId="33" xfId="4" applyFont="1" applyFill="1" applyBorder="1" applyAlignment="1">
      <alignment horizontal="left" vertical="center" wrapText="1"/>
    </xf>
    <xf numFmtId="0" fontId="61" fillId="0" borderId="31" xfId="4" applyFont="1" applyBorder="1" applyAlignment="1">
      <alignment vertical="center" wrapText="1"/>
    </xf>
    <xf numFmtId="0" fontId="1" fillId="0" borderId="9" xfId="5"/>
    <xf numFmtId="0" fontId="1" fillId="15" borderId="9" xfId="5" applyFill="1" applyAlignment="1">
      <alignment vertical="top" wrapText="1"/>
    </xf>
    <xf numFmtId="0" fontId="44" fillId="0" borderId="31" xfId="5" applyFont="1" applyBorder="1"/>
    <xf numFmtId="0" fontId="44" fillId="0" borderId="9" xfId="5" applyFont="1"/>
    <xf numFmtId="0" fontId="1" fillId="0" borderId="31" xfId="5" applyBorder="1"/>
    <xf numFmtId="0" fontId="1" fillId="0" borderId="31" xfId="5" applyBorder="1" applyAlignment="1">
      <alignment horizontal="center"/>
    </xf>
    <xf numFmtId="9" fontId="1" fillId="0" borderId="31" xfId="5" applyNumberFormat="1" applyBorder="1" applyAlignment="1">
      <alignment horizontal="center"/>
    </xf>
    <xf numFmtId="0" fontId="1" fillId="0" borderId="9" xfId="5" applyAlignment="1">
      <alignment horizontal="center" vertical="center"/>
    </xf>
    <xf numFmtId="0" fontId="44" fillId="0" borderId="31" xfId="5" applyFont="1" applyBorder="1" applyAlignment="1">
      <alignment horizontal="center" vertical="center"/>
    </xf>
    <xf numFmtId="0" fontId="64" fillId="0" borderId="31" xfId="5" applyFont="1" applyBorder="1" applyAlignment="1">
      <alignment horizontal="center" vertical="center"/>
    </xf>
    <xf numFmtId="0" fontId="65" fillId="0" borderId="31" xfId="5" applyFont="1" applyBorder="1" applyAlignment="1">
      <alignment horizontal="center" vertical="center"/>
    </xf>
    <xf numFmtId="0" fontId="66" fillId="0" borderId="31" xfId="5" applyFont="1" applyBorder="1" applyAlignment="1">
      <alignment horizontal="center"/>
    </xf>
    <xf numFmtId="0" fontId="44" fillId="0" borderId="9" xfId="5" applyFont="1" applyAlignment="1">
      <alignment horizontal="center" vertical="center"/>
    </xf>
    <xf numFmtId="0" fontId="1" fillId="0" borderId="9" xfId="5" applyAlignment="1">
      <alignment horizontal="center"/>
    </xf>
    <xf numFmtId="0" fontId="9"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12" fillId="0" borderId="31" xfId="0" applyFont="1" applyBorder="1" applyAlignment="1" applyProtection="1">
      <alignment horizontal="center" vertical="center" wrapText="1"/>
      <protection hidden="1"/>
    </xf>
    <xf numFmtId="0" fontId="13" fillId="0" borderId="31" xfId="0" applyFont="1" applyBorder="1" applyAlignment="1" applyProtection="1">
      <alignment horizontal="center" vertical="center" textRotation="90" wrapText="1"/>
      <protection hidden="1"/>
    </xf>
    <xf numFmtId="0" fontId="13" fillId="0" borderId="37" xfId="0" applyFont="1" applyBorder="1" applyAlignment="1" applyProtection="1">
      <alignment horizontal="center" vertical="center" textRotation="90" wrapText="1"/>
      <protection hidden="1"/>
    </xf>
    <xf numFmtId="0" fontId="12" fillId="14" borderId="31" xfId="0" applyFont="1" applyFill="1" applyBorder="1" applyAlignment="1" applyProtection="1">
      <alignment horizontal="center" vertical="center"/>
      <protection hidden="1"/>
    </xf>
    <xf numFmtId="0" fontId="0" fillId="0" borderId="0" xfId="0" applyBorder="1" applyProtection="1">
      <protection hidden="1"/>
    </xf>
    <xf numFmtId="0" fontId="36" fillId="0" borderId="31" xfId="0" applyFont="1" applyBorder="1" applyAlignment="1" applyProtection="1">
      <alignment horizontal="center" vertical="center" wrapText="1"/>
      <protection hidden="1"/>
    </xf>
    <xf numFmtId="0" fontId="46" fillId="0" borderId="31" xfId="4" applyFont="1" applyBorder="1" applyAlignment="1">
      <alignment horizontal="center" vertical="center" wrapText="1"/>
    </xf>
    <xf numFmtId="0" fontId="6" fillId="2" borderId="3" xfId="0" applyFont="1" applyFill="1" applyBorder="1" applyAlignment="1">
      <alignment horizontal="center" vertical="center"/>
    </xf>
    <xf numFmtId="0" fontId="0" fillId="0" borderId="7" xfId="0" applyBorder="1"/>
    <xf numFmtId="0" fontId="0" fillId="0" borderId="1" xfId="0" applyBorder="1"/>
    <xf numFmtId="0" fontId="9" fillId="2" borderId="3" xfId="0" applyFont="1" applyFill="1" applyBorder="1" applyAlignment="1">
      <alignment horizontal="center" vertical="center"/>
    </xf>
    <xf numFmtId="0" fontId="9" fillId="2" borderId="3" xfId="0" applyFont="1" applyFill="1" applyBorder="1" applyAlignment="1">
      <alignment horizontal="left" vertical="center" wrapText="1"/>
    </xf>
    <xf numFmtId="0" fontId="35" fillId="0" borderId="31" xfId="0" applyFont="1" applyBorder="1" applyAlignment="1">
      <alignment horizontal="left" vertical="center"/>
    </xf>
    <xf numFmtId="0" fontId="0" fillId="0" borderId="34" xfId="0" applyBorder="1"/>
    <xf numFmtId="0" fontId="6" fillId="4" borderId="3" xfId="0" applyFont="1" applyFill="1" applyBorder="1" applyAlignment="1">
      <alignment horizontal="left" vertical="center"/>
    </xf>
    <xf numFmtId="0" fontId="8" fillId="3" borderId="3" xfId="0" applyFont="1" applyFill="1" applyBorder="1" applyAlignment="1">
      <alignment horizontal="center" vertical="center" wrapText="1"/>
    </xf>
    <xf numFmtId="0" fontId="0" fillId="0" borderId="10" xfId="0" applyBorder="1"/>
    <xf numFmtId="0" fontId="0" fillId="0" borderId="2" xfId="0" applyBorder="1"/>
    <xf numFmtId="0" fontId="0" fillId="0" borderId="13" xfId="0" applyBorder="1"/>
    <xf numFmtId="0" fontId="2" fillId="0" borderId="4" xfId="0" applyFont="1" applyBorder="1" applyAlignment="1">
      <alignment horizontal="center" vertical="center"/>
    </xf>
    <xf numFmtId="0" fontId="0" fillId="0" borderId="12" xfId="0" applyBorder="1"/>
    <xf numFmtId="0" fontId="3" fillId="0" borderId="3" xfId="0" applyFont="1" applyBorder="1" applyAlignment="1">
      <alignment horizontal="center" vertical="center"/>
    </xf>
    <xf numFmtId="0" fontId="0" fillId="0" borderId="5" xfId="0" applyBorder="1"/>
    <xf numFmtId="0" fontId="0" fillId="0" borderId="0" xfId="0" applyBorder="1"/>
    <xf numFmtId="0" fontId="0" fillId="0" borderId="11" xfId="0" applyBorder="1"/>
    <xf numFmtId="0" fontId="0" fillId="0" borderId="6" xfId="0" applyBorder="1"/>
    <xf numFmtId="0" fontId="8" fillId="3" borderId="3" xfId="0" applyFont="1" applyFill="1" applyBorder="1" applyAlignment="1">
      <alignment horizontal="center" vertical="center"/>
    </xf>
    <xf numFmtId="0" fontId="7" fillId="3" borderId="9" xfId="0" applyFont="1" applyFill="1" applyAlignment="1">
      <alignment horizontal="center" vertical="center"/>
    </xf>
    <xf numFmtId="0" fontId="12" fillId="0" borderId="31" xfId="0" applyFont="1" applyBorder="1" applyAlignment="1" applyProtection="1">
      <alignment horizontal="left" vertical="top" wrapText="1"/>
      <protection hidden="1"/>
    </xf>
    <xf numFmtId="0" fontId="0" fillId="0" borderId="33" xfId="0" applyBorder="1" applyProtection="1">
      <protection hidden="1"/>
    </xf>
    <xf numFmtId="0" fontId="0" fillId="0" borderId="34" xfId="0" applyBorder="1" applyProtection="1">
      <protection hidden="1"/>
    </xf>
    <xf numFmtId="164" fontId="12" fillId="0" borderId="3" xfId="0" applyNumberFormat="1" applyFont="1" applyBorder="1" applyAlignment="1" applyProtection="1">
      <alignment horizontal="center" vertical="center"/>
      <protection hidden="1"/>
    </xf>
    <xf numFmtId="0" fontId="0" fillId="0" borderId="20" xfId="0" applyBorder="1" applyProtection="1">
      <protection hidden="1"/>
    </xf>
    <xf numFmtId="0" fontId="0" fillId="0" borderId="8" xfId="0" applyBorder="1" applyProtection="1">
      <protection hidden="1"/>
    </xf>
    <xf numFmtId="9" fontId="12" fillId="0" borderId="31" xfId="0" applyNumberFormat="1" applyFont="1" applyBorder="1" applyAlignment="1" applyProtection="1">
      <alignment horizontal="center" vertical="center" wrapText="1"/>
      <protection hidden="1"/>
    </xf>
    <xf numFmtId="0" fontId="0" fillId="0" borderId="62" xfId="0" applyBorder="1" applyProtection="1">
      <protection hidden="1"/>
    </xf>
    <xf numFmtId="0" fontId="0" fillId="0" borderId="36" xfId="0" applyBorder="1" applyProtection="1">
      <protection hidden="1"/>
    </xf>
    <xf numFmtId="0" fontId="39" fillId="2" borderId="14" xfId="0" applyFont="1" applyFill="1" applyBorder="1" applyAlignment="1" applyProtection="1">
      <alignment horizontal="left" vertical="top" wrapText="1"/>
      <protection locked="0"/>
    </xf>
    <xf numFmtId="0" fontId="0" fillId="0" borderId="20" xfId="0" applyBorder="1" applyProtection="1">
      <protection locked="0"/>
    </xf>
    <xf numFmtId="0" fontId="12" fillId="2" borderId="3" xfId="2" applyFont="1" applyFill="1" applyBorder="1" applyAlignment="1" applyProtection="1">
      <alignment horizontal="left" vertical="top" wrapText="1"/>
      <protection locked="0"/>
    </xf>
    <xf numFmtId="0" fontId="0" fillId="0" borderId="8" xfId="0" applyBorder="1" applyProtection="1">
      <protection locked="0"/>
    </xf>
    <xf numFmtId="0" fontId="2" fillId="0" borderId="3" xfId="0" applyFont="1" applyBorder="1" applyAlignment="1" applyProtection="1">
      <alignment horizontal="left" vertical="center" wrapText="1"/>
      <protection hidden="1"/>
    </xf>
    <xf numFmtId="0" fontId="0" fillId="0" borderId="1" xfId="0" applyBorder="1" applyProtection="1">
      <protection hidden="1"/>
    </xf>
    <xf numFmtId="0" fontId="12" fillId="14" borderId="31" xfId="0" applyFont="1" applyFill="1" applyBorder="1" applyAlignment="1" applyProtection="1">
      <alignment horizontal="center" vertical="center"/>
      <protection hidden="1"/>
    </xf>
    <xf numFmtId="0" fontId="13" fillId="7" borderId="3" xfId="0" applyFont="1" applyFill="1" applyBorder="1" applyAlignment="1" applyProtection="1">
      <alignment horizontal="center" vertical="center" textRotation="90" wrapText="1"/>
      <protection hidden="1"/>
    </xf>
    <xf numFmtId="0" fontId="13" fillId="0" borderId="14" xfId="0" applyFont="1" applyBorder="1" applyAlignment="1" applyProtection="1">
      <alignment horizontal="center" vertical="center" textRotation="90" wrapText="1"/>
      <protection hidden="1"/>
    </xf>
    <xf numFmtId="0" fontId="13" fillId="0" borderId="14" xfId="0" applyFont="1" applyBorder="1" applyAlignment="1" applyProtection="1">
      <alignment horizontal="center" vertical="center" textRotation="90"/>
      <protection hidden="1"/>
    </xf>
    <xf numFmtId="0" fontId="13" fillId="5" borderId="3" xfId="0" applyFont="1" applyFill="1" applyBorder="1" applyAlignment="1" applyProtection="1">
      <alignment horizontal="center" vertical="center" textRotation="90" wrapText="1"/>
      <protection hidden="1"/>
    </xf>
    <xf numFmtId="0" fontId="13" fillId="5" borderId="3" xfId="0" applyFont="1" applyFill="1" applyBorder="1" applyAlignment="1" applyProtection="1">
      <alignment horizontal="center" vertical="center" wrapText="1"/>
      <protection hidden="1"/>
    </xf>
    <xf numFmtId="0" fontId="12" fillId="0" borderId="14" xfId="0" applyFont="1" applyBorder="1" applyAlignment="1" applyProtection="1">
      <alignment horizontal="center" vertical="center" wrapText="1"/>
      <protection hidden="1"/>
    </xf>
    <xf numFmtId="0" fontId="13" fillId="0" borderId="31" xfId="0" applyFont="1" applyBorder="1" applyAlignment="1" applyProtection="1">
      <alignment horizontal="center" vertical="center" textRotation="90" wrapText="1"/>
      <protection hidden="1"/>
    </xf>
    <xf numFmtId="164" fontId="12" fillId="0" borderId="14" xfId="0" applyNumberFormat="1" applyFont="1" applyBorder="1" applyAlignment="1" applyProtection="1">
      <alignment horizontal="center" vertical="center"/>
      <protection hidden="1"/>
    </xf>
    <xf numFmtId="0" fontId="12" fillId="0" borderId="14" xfId="0" applyFont="1" applyBorder="1" applyAlignment="1" applyProtection="1">
      <alignment horizontal="center" vertical="center" textRotation="90"/>
      <protection hidden="1"/>
    </xf>
    <xf numFmtId="0" fontId="3" fillId="5" borderId="3" xfId="0" applyFont="1" applyFill="1" applyBorder="1" applyAlignment="1" applyProtection="1">
      <alignment horizontal="center" vertical="center"/>
      <protection hidden="1"/>
    </xf>
    <xf numFmtId="0" fontId="0" fillId="0" borderId="7" xfId="0" applyBorder="1" applyProtection="1">
      <protection hidden="1"/>
    </xf>
    <xf numFmtId="0" fontId="13" fillId="0" borderId="31" xfId="0" applyFont="1" applyBorder="1" applyAlignment="1" applyProtection="1">
      <alignment horizontal="center" vertical="center" textRotation="90"/>
      <protection hidden="1"/>
    </xf>
    <xf numFmtId="0" fontId="3" fillId="5" borderId="1" xfId="0" applyFont="1" applyFill="1" applyBorder="1" applyAlignment="1" applyProtection="1">
      <alignment horizontal="center" vertical="center"/>
      <protection hidden="1"/>
    </xf>
    <xf numFmtId="0" fontId="0" fillId="0" borderId="5" xfId="0" applyBorder="1" applyProtection="1">
      <protection hidden="1"/>
    </xf>
    <xf numFmtId="0" fontId="0" fillId="0" borderId="10" xfId="0" applyBorder="1" applyProtection="1">
      <protection hidden="1"/>
    </xf>
    <xf numFmtId="0" fontId="0" fillId="0" borderId="6" xfId="0" applyBorder="1" applyProtection="1">
      <protection hidden="1"/>
    </xf>
    <xf numFmtId="0" fontId="0" fillId="0" borderId="13" xfId="0" applyBorder="1" applyProtection="1">
      <protection hidden="1"/>
    </xf>
    <xf numFmtId="0" fontId="13" fillId="5" borderId="3" xfId="0" applyFont="1" applyFill="1" applyBorder="1" applyAlignment="1" applyProtection="1">
      <alignment horizontal="center" vertical="center" textRotation="90"/>
      <protection hidden="1"/>
    </xf>
    <xf numFmtId="0" fontId="12" fillId="0" borderId="31" xfId="0" applyFont="1" applyBorder="1" applyAlignment="1" applyProtection="1">
      <alignment horizontal="center" vertical="center" wrapText="1"/>
      <protection hidden="1"/>
    </xf>
    <xf numFmtId="0" fontId="13" fillId="0" borderId="3" xfId="0" applyFont="1" applyBorder="1" applyAlignment="1" applyProtection="1">
      <alignment horizontal="left" vertical="center"/>
      <protection hidden="1"/>
    </xf>
    <xf numFmtId="0" fontId="39" fillId="2" borderId="3" xfId="2" applyFont="1" applyFill="1" applyBorder="1" applyAlignment="1" applyProtection="1">
      <alignment horizontal="left" vertical="top" wrapText="1"/>
      <protection locked="0"/>
    </xf>
    <xf numFmtId="0" fontId="13" fillId="14" borderId="31" xfId="0" applyFont="1" applyFill="1" applyBorder="1" applyAlignment="1" applyProtection="1">
      <alignment horizontal="center" vertical="center" wrapText="1"/>
      <protection locked="0"/>
    </xf>
    <xf numFmtId="0" fontId="0" fillId="0" borderId="62" xfId="0" applyBorder="1" applyProtection="1">
      <protection locked="0"/>
    </xf>
    <xf numFmtId="0" fontId="0" fillId="0" borderId="36" xfId="0" applyBorder="1" applyProtection="1">
      <protection locked="0"/>
    </xf>
    <xf numFmtId="0" fontId="36" fillId="0" borderId="14" xfId="0" applyFont="1" applyBorder="1" applyAlignment="1" applyProtection="1">
      <alignment horizontal="center" vertical="center" wrapText="1"/>
      <protection hidden="1"/>
    </xf>
    <xf numFmtId="0" fontId="34" fillId="2" borderId="14" xfId="0" applyFont="1" applyFill="1" applyBorder="1" applyAlignment="1" applyProtection="1">
      <alignment horizontal="left" vertical="top" wrapText="1"/>
      <protection locked="0"/>
    </xf>
    <xf numFmtId="0" fontId="36" fillId="0" borderId="31" xfId="0" applyFont="1" applyBorder="1" applyAlignment="1" applyProtection="1">
      <alignment horizontal="center" vertical="center" wrapText="1"/>
      <protection hidden="1"/>
    </xf>
    <xf numFmtId="0" fontId="12" fillId="15" borderId="35" xfId="0" applyFont="1" applyFill="1" applyBorder="1" applyAlignment="1" applyProtection="1">
      <alignment horizontal="left" vertical="top" wrapText="1"/>
      <protection locked="0"/>
    </xf>
    <xf numFmtId="0" fontId="12" fillId="0" borderId="3"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protection hidden="1"/>
    </xf>
    <xf numFmtId="0" fontId="0" fillId="0" borderId="12" xfId="0" applyBorder="1" applyProtection="1">
      <protection hidden="1"/>
    </xf>
    <xf numFmtId="0" fontId="0" fillId="0" borderId="0" xfId="0" applyBorder="1" applyProtection="1">
      <protection hidden="1"/>
    </xf>
    <xf numFmtId="0" fontId="0" fillId="0" borderId="11" xfId="0" applyBorder="1" applyProtection="1">
      <protection hidden="1"/>
    </xf>
    <xf numFmtId="0" fontId="0" fillId="0" borderId="2" xfId="0" applyBorder="1" applyProtection="1">
      <protection hidden="1"/>
    </xf>
    <xf numFmtId="0" fontId="13" fillId="14" borderId="31" xfId="0" applyFont="1" applyFill="1" applyBorder="1" applyAlignment="1" applyProtection="1">
      <alignment horizontal="center" vertical="center" wrapText="1"/>
      <protection hidden="1"/>
    </xf>
    <xf numFmtId="0" fontId="12" fillId="2" borderId="14" xfId="0" applyFont="1" applyFill="1" applyBorder="1" applyAlignment="1" applyProtection="1">
      <alignment horizontal="left" vertical="top" wrapText="1"/>
      <protection locked="0"/>
    </xf>
    <xf numFmtId="0" fontId="13" fillId="0" borderId="3" xfId="0" applyFont="1" applyBorder="1" applyAlignment="1" applyProtection="1">
      <alignment horizontal="center" vertical="center" textRotation="90" wrapText="1"/>
      <protection hidden="1"/>
    </xf>
    <xf numFmtId="0" fontId="38" fillId="2" borderId="3" xfId="2" applyFont="1" applyFill="1" applyBorder="1" applyAlignment="1" applyProtection="1">
      <alignment horizontal="left" vertical="top" wrapText="1"/>
      <protection locked="0"/>
    </xf>
    <xf numFmtId="0" fontId="13" fillId="5" borderId="7" xfId="0" applyFont="1" applyFill="1" applyBorder="1" applyAlignment="1" applyProtection="1">
      <alignment horizontal="center" vertical="center"/>
      <protection hidden="1"/>
    </xf>
    <xf numFmtId="0" fontId="13" fillId="5" borderId="7" xfId="0" applyFont="1" applyFill="1" applyBorder="1" applyAlignment="1" applyProtection="1">
      <alignment horizontal="center"/>
      <protection hidden="1"/>
    </xf>
    <xf numFmtId="0" fontId="13" fillId="5" borderId="3" xfId="0" applyFont="1" applyFill="1" applyBorder="1" applyAlignment="1" applyProtection="1">
      <alignment horizontal="center" vertical="center"/>
      <protection hidden="1"/>
    </xf>
    <xf numFmtId="0" fontId="14" fillId="6" borderId="3" xfId="0" applyFont="1" applyFill="1" applyBorder="1" applyAlignment="1" applyProtection="1">
      <alignment horizontal="center" vertical="center"/>
      <protection hidden="1"/>
    </xf>
    <xf numFmtId="0" fontId="4" fillId="5" borderId="3" xfId="0" applyFont="1" applyFill="1" applyBorder="1" applyAlignment="1" applyProtection="1">
      <alignment horizontal="center" vertical="center"/>
      <protection hidden="1"/>
    </xf>
    <xf numFmtId="0" fontId="12" fillId="0" borderId="3" xfId="0" applyFont="1" applyBorder="1" applyAlignment="1" applyProtection="1">
      <alignment horizontal="center" vertical="center" textRotation="90"/>
      <protection hidden="1"/>
    </xf>
    <xf numFmtId="0" fontId="34" fillId="2" borderId="3" xfId="2" applyFont="1" applyFill="1" applyBorder="1" applyAlignment="1" applyProtection="1">
      <alignment horizontal="left" vertical="top" wrapText="1"/>
      <protection locked="0"/>
    </xf>
    <xf numFmtId="0" fontId="13" fillId="0" borderId="35" xfId="0" applyFont="1" applyBorder="1" applyAlignment="1" applyProtection="1">
      <alignment horizontal="center" vertical="center" textRotation="90" wrapText="1"/>
      <protection hidden="1"/>
    </xf>
    <xf numFmtId="0" fontId="12" fillId="0" borderId="8" xfId="0" applyFont="1" applyBorder="1" applyAlignment="1" applyProtection="1">
      <alignment horizontal="left" vertical="center" wrapText="1"/>
      <protection hidden="1"/>
    </xf>
    <xf numFmtId="9" fontId="12" fillId="0" borderId="14" xfId="0" applyNumberFormat="1" applyFont="1" applyBorder="1" applyAlignment="1" applyProtection="1">
      <alignment horizontal="center" vertical="center" wrapText="1"/>
      <protection hidden="1"/>
    </xf>
    <xf numFmtId="0" fontId="13" fillId="0" borderId="35" xfId="0" applyFont="1" applyBorder="1" applyAlignment="1" applyProtection="1">
      <alignment horizontal="center" vertical="center" textRotation="90"/>
      <protection hidden="1"/>
    </xf>
    <xf numFmtId="0" fontId="12" fillId="0" borderId="35" xfId="0" applyFont="1" applyBorder="1" applyAlignment="1" applyProtection="1">
      <alignment horizontal="center" vertical="center" textRotation="90"/>
      <protection hidden="1"/>
    </xf>
    <xf numFmtId="0" fontId="13" fillId="0" borderId="3" xfId="0" applyFont="1" applyBorder="1" applyAlignment="1" applyProtection="1">
      <alignment horizontal="center" vertical="center" textRotation="90"/>
      <protection hidden="1"/>
    </xf>
    <xf numFmtId="0" fontId="12" fillId="0" borderId="14" xfId="0" applyFont="1" applyBorder="1" applyAlignment="1" applyProtection="1">
      <alignment horizontal="left" vertical="center" wrapText="1"/>
      <protection hidden="1"/>
    </xf>
    <xf numFmtId="0" fontId="12" fillId="0" borderId="35" xfId="0" applyFont="1" applyBorder="1" applyAlignment="1" applyProtection="1">
      <alignment horizontal="center" vertical="center" wrapText="1"/>
      <protection hidden="1"/>
    </xf>
    <xf numFmtId="0" fontId="13" fillId="7" borderId="3" xfId="0" applyFont="1" applyFill="1" applyBorder="1" applyAlignment="1" applyProtection="1">
      <alignment horizontal="center" vertical="center"/>
      <protection hidden="1"/>
    </xf>
    <xf numFmtId="164" fontId="12" fillId="0" borderId="35" xfId="1" applyNumberFormat="1" applyFont="1" applyBorder="1" applyAlignment="1" applyProtection="1">
      <alignment horizontal="center" vertical="center"/>
      <protection hidden="1"/>
    </xf>
    <xf numFmtId="0" fontId="34" fillId="15" borderId="35" xfId="0" applyFont="1" applyFill="1" applyBorder="1" applyAlignment="1" applyProtection="1">
      <alignment horizontal="left" vertical="top" wrapText="1"/>
      <protection locked="0"/>
    </xf>
    <xf numFmtId="0" fontId="34" fillId="15" borderId="63" xfId="0" applyFont="1" applyFill="1" applyBorder="1" applyAlignment="1" applyProtection="1">
      <alignment horizontal="left" vertical="top" wrapText="1"/>
      <protection locked="0"/>
    </xf>
    <xf numFmtId="0" fontId="0" fillId="0" borderId="64" xfId="0" applyBorder="1" applyProtection="1">
      <protection locked="0"/>
    </xf>
    <xf numFmtId="0" fontId="0" fillId="0" borderId="43" xfId="0" applyBorder="1" applyProtection="1">
      <protection locked="0"/>
    </xf>
    <xf numFmtId="0" fontId="12" fillId="2" borderId="3" xfId="0" applyFont="1" applyFill="1" applyBorder="1" applyAlignment="1" applyProtection="1">
      <alignment horizontal="left" vertical="top" wrapText="1"/>
      <protection locked="0"/>
    </xf>
    <xf numFmtId="0" fontId="15" fillId="5" borderId="3" xfId="0" applyFont="1" applyFill="1" applyBorder="1" applyAlignment="1" applyProtection="1">
      <alignment horizontal="center" vertical="center" wrapText="1"/>
      <protection hidden="1"/>
    </xf>
    <xf numFmtId="0" fontId="12" fillId="0" borderId="31" xfId="0" applyFont="1" applyBorder="1" applyAlignment="1" applyProtection="1">
      <alignment horizontal="center" vertical="center" textRotation="90"/>
      <protection hidden="1"/>
    </xf>
    <xf numFmtId="0" fontId="12" fillId="0" borderId="3" xfId="0" applyFont="1" applyBorder="1" applyAlignment="1" applyProtection="1">
      <alignment horizontal="center"/>
      <protection hidden="1"/>
    </xf>
    <xf numFmtId="0" fontId="46" fillId="0" borderId="48" xfId="4" applyFont="1" applyBorder="1" applyAlignment="1">
      <alignment horizontal="center" vertical="center" wrapText="1"/>
    </xf>
    <xf numFmtId="0" fontId="0" fillId="0" borderId="38" xfId="0" applyBorder="1"/>
    <xf numFmtId="0" fontId="0" fillId="0" borderId="65" xfId="0" applyBorder="1"/>
    <xf numFmtId="0" fontId="46" fillId="0" borderId="40" xfId="4" applyFont="1" applyBorder="1" applyAlignment="1">
      <alignment horizontal="center" vertical="center" textRotation="90" wrapText="1"/>
    </xf>
    <xf numFmtId="0" fontId="0" fillId="0" borderId="66" xfId="0" applyBorder="1"/>
    <xf numFmtId="0" fontId="0" fillId="0" borderId="50" xfId="0" applyBorder="1"/>
    <xf numFmtId="0" fontId="46" fillId="0" borderId="31" xfId="4" applyFont="1" applyBorder="1" applyAlignment="1">
      <alignment horizontal="center" vertical="center"/>
    </xf>
    <xf numFmtId="0" fontId="0" fillId="0" borderId="33" xfId="0" applyBorder="1"/>
    <xf numFmtId="0" fontId="50" fillId="15" borderId="31" xfId="4" applyFont="1" applyFill="1" applyBorder="1" applyAlignment="1">
      <alignment horizontal="left" vertical="center" wrapText="1"/>
    </xf>
    <xf numFmtId="0" fontId="46" fillId="0" borderId="52" xfId="4" applyFont="1" applyBorder="1" applyAlignment="1">
      <alignment horizontal="center" vertical="center" textRotation="90" wrapText="1"/>
    </xf>
    <xf numFmtId="0" fontId="0" fillId="0" borderId="51" xfId="0" applyBorder="1"/>
    <xf numFmtId="0" fontId="0" fillId="0" borderId="67" xfId="0" applyBorder="1"/>
    <xf numFmtId="0" fontId="46" fillId="0" borderId="31" xfId="4" applyFont="1" applyBorder="1" applyAlignment="1">
      <alignment horizontal="center" vertical="center" wrapText="1"/>
    </xf>
    <xf numFmtId="0" fontId="46" fillId="23" borderId="68" xfId="4" applyFont="1" applyFill="1" applyBorder="1" applyAlignment="1">
      <alignment horizontal="center"/>
    </xf>
    <xf numFmtId="0" fontId="0" fillId="0" borderId="44" xfId="0" applyBorder="1"/>
    <xf numFmtId="0" fontId="0" fillId="0" borderId="45" xfId="0" applyBorder="1"/>
    <xf numFmtId="0" fontId="46" fillId="0" borderId="49" xfId="4" applyFont="1" applyBorder="1" applyAlignment="1">
      <alignment horizontal="center" vertical="center" wrapText="1"/>
    </xf>
    <xf numFmtId="0" fontId="0" fillId="0" borderId="39" xfId="0" applyBorder="1"/>
    <xf numFmtId="0" fontId="59" fillId="15" borderId="9" xfId="4" applyFont="1" applyFill="1" applyAlignment="1">
      <alignment horizontal="center"/>
    </xf>
    <xf numFmtId="0" fontId="45" fillId="23" borderId="9" xfId="4" applyFill="1"/>
    <xf numFmtId="0" fontId="46" fillId="0" borderId="41" xfId="4" applyFont="1" applyBorder="1" applyAlignment="1">
      <alignment horizontal="center" vertical="center" textRotation="90" wrapText="1"/>
    </xf>
    <xf numFmtId="0" fontId="0" fillId="0" borderId="56" xfId="0" applyBorder="1"/>
    <xf numFmtId="0" fontId="0" fillId="0" borderId="42" xfId="0" applyBorder="1"/>
    <xf numFmtId="0" fontId="46" fillId="0" borderId="32" xfId="4" applyFont="1" applyBorder="1" applyAlignment="1">
      <alignment horizontal="center" vertical="center" textRotation="90" wrapText="1"/>
    </xf>
    <xf numFmtId="0" fontId="0" fillId="0" borderId="61" xfId="0" applyBorder="1"/>
    <xf numFmtId="0" fontId="0" fillId="0" borderId="70" xfId="0" applyBorder="1"/>
    <xf numFmtId="0" fontId="49" fillId="0" borderId="31" xfId="4" applyFont="1" applyBorder="1" applyAlignment="1">
      <alignment horizontal="center" vertical="center" wrapText="1"/>
    </xf>
    <xf numFmtId="0" fontId="46" fillId="23" borderId="69" xfId="4" applyFont="1" applyFill="1" applyBorder="1" applyAlignment="1">
      <alignment horizontal="center"/>
    </xf>
    <xf numFmtId="0" fontId="0" fillId="0" borderId="47" xfId="0" applyBorder="1"/>
    <xf numFmtId="0" fontId="0" fillId="0" borderId="57" xfId="0" applyBorder="1"/>
    <xf numFmtId="0" fontId="1" fillId="15" borderId="72" xfId="5" applyFill="1" applyBorder="1" applyAlignment="1">
      <alignment horizontal="left" vertical="top" wrapText="1"/>
    </xf>
    <xf numFmtId="0" fontId="0" fillId="0" borderId="59" xfId="0" applyBorder="1"/>
    <xf numFmtId="0" fontId="0" fillId="0" borderId="60" xfId="0" applyBorder="1"/>
    <xf numFmtId="0" fontId="61" fillId="0" borderId="31" xfId="4" applyFont="1" applyBorder="1" applyAlignment="1">
      <alignment horizontal="center" vertical="center" wrapText="1"/>
    </xf>
    <xf numFmtId="0" fontId="63" fillId="15" borderId="68" xfId="5" applyFont="1" applyFill="1" applyBorder="1" applyAlignment="1">
      <alignment horizontal="center" vertical="center"/>
    </xf>
    <xf numFmtId="0" fontId="44" fillId="0" borderId="31" xfId="5" applyFont="1" applyBorder="1" applyAlignment="1">
      <alignment horizontal="center"/>
    </xf>
    <xf numFmtId="0" fontId="1" fillId="15" borderId="71" xfId="5" applyFill="1" applyBorder="1" applyAlignment="1">
      <alignment horizontal="left" vertical="top" wrapText="1"/>
    </xf>
    <xf numFmtId="0" fontId="1" fillId="0" borderId="9" xfId="5"/>
    <xf numFmtId="0" fontId="0" fillId="0" borderId="58" xfId="0" applyBorder="1"/>
    <xf numFmtId="0" fontId="1" fillId="15" borderId="71" xfId="5" applyFill="1" applyBorder="1" applyAlignment="1">
      <alignment horizontal="left" vertical="top"/>
    </xf>
    <xf numFmtId="0" fontId="1" fillId="15" borderId="69" xfId="5" applyFill="1" applyBorder="1" applyAlignment="1">
      <alignment vertical="top" wrapText="1"/>
    </xf>
    <xf numFmtId="0" fontId="16" fillId="0" borderId="9" xfId="0" applyFont="1" applyAlignment="1">
      <alignment horizontal="center" vertical="center"/>
    </xf>
    <xf numFmtId="0" fontId="42" fillId="0" borderId="73" xfId="0" applyFont="1" applyBorder="1" applyAlignment="1">
      <alignment horizontal="center" vertical="center" wrapText="1"/>
    </xf>
    <xf numFmtId="0" fontId="2" fillId="2" borderId="9" xfId="0" applyFont="1" applyFill="1" applyAlignment="1">
      <alignment horizontal="left" vertical="center" wrapText="1"/>
    </xf>
    <xf numFmtId="0" fontId="11" fillId="2" borderId="28" xfId="0" applyFont="1" applyFill="1" applyBorder="1" applyAlignment="1">
      <alignment horizontal="center" vertical="center" wrapText="1" readingOrder="1"/>
    </xf>
    <xf numFmtId="0" fontId="0" fillId="0" borderId="27" xfId="0" applyBorder="1"/>
    <xf numFmtId="0" fontId="11" fillId="2" borderId="76" xfId="0" applyFont="1" applyFill="1" applyBorder="1" applyAlignment="1">
      <alignment horizontal="center" vertical="center" wrapText="1" readingOrder="1"/>
    </xf>
    <xf numFmtId="0" fontId="0" fillId="0" borderId="22" xfId="0" applyBorder="1"/>
    <xf numFmtId="0" fontId="0" fillId="0" borderId="26" xfId="0" applyBorder="1"/>
    <xf numFmtId="0" fontId="11" fillId="2" borderId="3" xfId="0" applyFont="1" applyFill="1" applyBorder="1" applyAlignment="1">
      <alignment horizontal="center" vertical="center" wrapText="1" readingOrder="1"/>
    </xf>
    <xf numFmtId="0" fontId="0" fillId="0" borderId="8" xfId="0" applyBorder="1"/>
    <xf numFmtId="0" fontId="23" fillId="4" borderId="74" xfId="0" applyFont="1" applyFill="1" applyBorder="1" applyAlignment="1">
      <alignment horizontal="center" vertical="center" wrapText="1" readingOrder="1"/>
    </xf>
    <xf numFmtId="0" fontId="0" fillId="0" borderId="15" xfId="0" applyBorder="1"/>
    <xf numFmtId="0" fontId="0" fillId="0" borderId="16" xfId="0" applyBorder="1"/>
    <xf numFmtId="0" fontId="11" fillId="2" borderId="8" xfId="0" applyFont="1" applyFill="1" applyBorder="1" applyAlignment="1">
      <alignment horizontal="center" vertical="center" wrapText="1" readingOrder="1"/>
    </xf>
    <xf numFmtId="0" fontId="0" fillId="0" borderId="20" xfId="0" applyBorder="1"/>
    <xf numFmtId="0" fontId="11" fillId="2" borderId="24" xfId="0" applyFont="1" applyFill="1" applyBorder="1" applyAlignment="1">
      <alignment horizontal="center" vertical="center" wrapText="1" readingOrder="1"/>
    </xf>
    <xf numFmtId="0" fontId="0" fillId="0" borderId="24" xfId="0" applyBorder="1"/>
    <xf numFmtId="0" fontId="11" fillId="4" borderId="75" xfId="0" applyFont="1" applyFill="1" applyBorder="1" applyAlignment="1">
      <alignment horizontal="center" vertical="center" wrapText="1" readingOrder="1"/>
    </xf>
    <xf numFmtId="0" fontId="0" fillId="0" borderId="17" xfId="0" applyBorder="1"/>
  </cellXfs>
  <cellStyles count="7">
    <cellStyle name="Normal" xfId="0" builtinId="0"/>
    <cellStyle name="Normal 2" xfId="2" xr:uid="{00000000-0005-0000-0000-000002000000}"/>
    <cellStyle name="Normal 2 3" xfId="4" xr:uid="{00000000-0005-0000-0000-000004000000}"/>
    <cellStyle name="Normal 3" xfId="5" xr:uid="{00000000-0005-0000-0000-000005000000}"/>
    <cellStyle name="Normal 3 2" xfId="6" xr:uid="{00000000-0005-0000-0000-000006000000}"/>
    <cellStyle name="Porcentaje" xfId="1" builtinId="5"/>
    <cellStyle name="Porcentaje 2" xfId="3" xr:uid="{00000000-0005-0000-0000-000003000000}"/>
  </cellStyles>
  <dxfs count="153">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FFFF66"/>
          <bgColor rgb="FFFFFF66"/>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patternType="solid">
          <fgColor rgb="FFFF0000"/>
          <bgColor rgb="FFFF0000"/>
        </patternFill>
      </fill>
    </dxf>
    <dxf>
      <fill>
        <patternFill patternType="solid">
          <fgColor rgb="FFFFC000"/>
          <bgColor rgb="FFFFC000"/>
        </patternFill>
      </fill>
    </dxf>
    <dxf>
      <fill>
        <patternFill patternType="solid">
          <fgColor rgb="FF00B050"/>
          <bgColor rgb="FF00B050"/>
        </patternFill>
      </fill>
    </dxf>
    <dxf>
      <fill>
        <patternFill patternType="solid">
          <fgColor rgb="FFFFFF66"/>
          <bgColor rgb="FFFFFF66"/>
        </patternFill>
      </fill>
    </dxf>
    <dxf>
      <fill>
        <patternFill patternType="solid">
          <fgColor rgb="FF92D050"/>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152"/>
      <tableStyleElement type="firstRowStripe" dxfId="151"/>
      <tableStyleElement type="secondRowStripe" dxfId="15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219075</xdr:rowOff>
    </xdr:from>
    <xdr:ext cx="95250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390525</xdr:colOff>
      <xdr:row>0</xdr:row>
      <xdr:rowOff>142875</xdr:rowOff>
    </xdr:from>
    <xdr:ext cx="952500"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a:ln>
          <a:prstDash val="solid"/>
        </a:ln>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a:srcRect l="6425" t="17904" r="5370" b="16965"/>
        <a:stretch>
          <a:fillRect/>
        </a:stretch>
      </xdr:blipFill>
      <xdr:spPr>
        <a:xfrm>
          <a:off x="16146780" y="26586180"/>
          <a:ext cx="0" cy="182880"/>
        </a:xfrm>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77:C187">
  <tableColumns count="2">
    <tableColumn id="1" xr3:uid="{00000000-0010-0000-0000-000001000000}" name="Criterios"/>
    <tableColumn id="2" xr3:uid="{00000000-0010-0000-0000-000002000000}" name="Subcriterios"/>
  </tableColumns>
  <tableStyleInfo name="Tabla Impact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zoomScale="60" zoomScaleNormal="60" workbookViewId="0">
      <selection activeCell="L1" sqref="L1:M4"/>
    </sheetView>
  </sheetViews>
  <sheetFormatPr baseColWidth="10" defaultColWidth="14.44140625" defaultRowHeight="15" customHeight="1" x14ac:dyDescent="0.3"/>
  <cols>
    <col min="1" max="1" width="15.6640625" customWidth="1"/>
    <col min="2" max="2" width="22.44140625" customWidth="1"/>
    <col min="3" max="3" width="34.33203125" hidden="1" customWidth="1"/>
    <col min="4" max="4" width="24.33203125" customWidth="1"/>
    <col min="5" max="5" width="20.44140625" customWidth="1"/>
    <col min="6" max="6" width="23.33203125" customWidth="1"/>
    <col min="7" max="7" width="27.6640625" customWidth="1"/>
    <col min="8" max="8" width="27.6640625" hidden="1" customWidth="1"/>
    <col min="9" max="9" width="17.44140625" customWidth="1"/>
    <col min="10" max="10" width="20.6640625" customWidth="1"/>
    <col min="11" max="11" width="19.44140625" customWidth="1"/>
    <col min="12" max="12" width="19.33203125" customWidth="1"/>
    <col min="13" max="13" width="14.6640625" customWidth="1"/>
    <col min="14" max="26" width="24.33203125" customWidth="1"/>
  </cols>
  <sheetData>
    <row r="1" spans="1:26" ht="19.5" customHeight="1" x14ac:dyDescent="0.3">
      <c r="A1" s="245"/>
      <c r="B1" s="247" t="s">
        <v>0</v>
      </c>
      <c r="C1" s="248"/>
      <c r="D1" s="248"/>
      <c r="E1" s="248"/>
      <c r="F1" s="248"/>
      <c r="G1" s="248"/>
      <c r="H1" s="248"/>
      <c r="I1" s="248"/>
      <c r="J1" s="248"/>
      <c r="K1" s="242"/>
      <c r="L1" s="238" t="s">
        <v>1</v>
      </c>
      <c r="M1" s="239"/>
      <c r="N1" s="1"/>
      <c r="O1" s="1"/>
      <c r="P1" s="1"/>
      <c r="Q1" s="1"/>
      <c r="R1" s="1"/>
      <c r="S1" s="1"/>
      <c r="T1" s="1"/>
      <c r="U1" s="1"/>
      <c r="V1" s="1"/>
      <c r="W1" s="1"/>
      <c r="X1" s="1"/>
      <c r="Y1" s="1"/>
      <c r="Z1" s="1"/>
    </row>
    <row r="2" spans="1:26" ht="19.5" customHeight="1" x14ac:dyDescent="0.3">
      <c r="A2" s="246"/>
      <c r="B2" s="246"/>
      <c r="C2" s="249"/>
      <c r="D2" s="249"/>
      <c r="E2" s="249"/>
      <c r="F2" s="249"/>
      <c r="G2" s="249"/>
      <c r="H2" s="249"/>
      <c r="I2" s="249"/>
      <c r="J2" s="249"/>
      <c r="K2" s="250"/>
      <c r="L2" s="238" t="s">
        <v>2</v>
      </c>
      <c r="M2" s="239"/>
      <c r="N2" s="1"/>
      <c r="O2" s="1"/>
      <c r="P2" s="1"/>
      <c r="Q2" s="1"/>
      <c r="R2" s="1"/>
      <c r="S2" s="1"/>
      <c r="T2" s="1"/>
      <c r="U2" s="1"/>
      <c r="V2" s="1"/>
      <c r="W2" s="1"/>
      <c r="X2" s="1"/>
      <c r="Y2" s="1"/>
      <c r="Z2" s="1"/>
    </row>
    <row r="3" spans="1:26" ht="19.5" customHeight="1" x14ac:dyDescent="0.3">
      <c r="A3" s="246"/>
      <c r="B3" s="246"/>
      <c r="C3" s="249"/>
      <c r="D3" s="249"/>
      <c r="E3" s="249"/>
      <c r="F3" s="249"/>
      <c r="G3" s="249"/>
      <c r="H3" s="249"/>
      <c r="I3" s="249"/>
      <c r="J3" s="249"/>
      <c r="K3" s="250"/>
      <c r="L3" s="238" t="s">
        <v>3</v>
      </c>
      <c r="M3" s="239"/>
      <c r="N3" s="1"/>
      <c r="O3" s="1"/>
      <c r="P3" s="1"/>
      <c r="Q3" s="1"/>
      <c r="R3" s="1"/>
      <c r="S3" s="1"/>
      <c r="T3" s="1"/>
      <c r="U3" s="1"/>
      <c r="V3" s="1"/>
      <c r="W3" s="1"/>
      <c r="X3" s="1"/>
      <c r="Y3" s="1"/>
      <c r="Z3" s="1"/>
    </row>
    <row r="4" spans="1:26" ht="19.5" customHeight="1" x14ac:dyDescent="0.3">
      <c r="A4" s="243"/>
      <c r="B4" s="243"/>
      <c r="C4" s="251"/>
      <c r="D4" s="251"/>
      <c r="E4" s="251"/>
      <c r="F4" s="251"/>
      <c r="G4" s="251"/>
      <c r="H4" s="251"/>
      <c r="I4" s="251"/>
      <c r="J4" s="251"/>
      <c r="K4" s="244"/>
      <c r="L4" s="238" t="s">
        <v>4</v>
      </c>
      <c r="M4" s="239"/>
      <c r="N4" s="1"/>
      <c r="O4" s="1"/>
      <c r="P4" s="1"/>
      <c r="Q4" s="1"/>
      <c r="R4" s="1"/>
      <c r="S4" s="1"/>
      <c r="T4" s="1"/>
      <c r="U4" s="1"/>
      <c r="V4" s="1"/>
      <c r="W4" s="1"/>
      <c r="X4" s="1"/>
      <c r="Y4" s="1"/>
      <c r="Z4" s="1"/>
    </row>
    <row r="5" spans="1:26" ht="19.5" customHeight="1" x14ac:dyDescent="0.3">
      <c r="A5" s="41"/>
      <c r="B5" s="41"/>
      <c r="C5" s="41"/>
      <c r="D5" s="41"/>
      <c r="E5" s="41"/>
      <c r="F5" s="41"/>
      <c r="G5" s="41"/>
      <c r="H5" s="41"/>
      <c r="I5" s="41"/>
      <c r="J5" s="41"/>
      <c r="K5" s="41"/>
      <c r="L5" s="41"/>
      <c r="M5" s="41"/>
      <c r="N5" s="41"/>
      <c r="O5" s="41"/>
      <c r="P5" s="41"/>
      <c r="Q5" s="41"/>
      <c r="R5" s="41"/>
      <c r="S5" s="41"/>
      <c r="T5" s="41"/>
      <c r="U5" s="41"/>
      <c r="V5" s="41"/>
      <c r="W5" s="41"/>
      <c r="X5" s="41"/>
      <c r="Y5" s="41"/>
      <c r="Z5" s="41"/>
    </row>
    <row r="6" spans="1:26" ht="15.75" customHeight="1" x14ac:dyDescent="0.3">
      <c r="A6" s="253" t="s">
        <v>5</v>
      </c>
      <c r="B6" s="249"/>
      <c r="C6" s="249"/>
      <c r="D6" s="249"/>
      <c r="E6" s="249"/>
      <c r="F6" s="249"/>
      <c r="G6" s="249"/>
      <c r="H6" s="249"/>
      <c r="I6" s="249"/>
      <c r="J6" s="249"/>
      <c r="K6" s="249"/>
      <c r="L6" s="249"/>
      <c r="M6" s="249"/>
      <c r="N6" s="41"/>
      <c r="O6" s="41"/>
      <c r="P6" s="41"/>
      <c r="Q6" s="41"/>
      <c r="R6" s="41"/>
      <c r="S6" s="41"/>
      <c r="T6" s="41"/>
      <c r="U6" s="41"/>
      <c r="V6" s="41"/>
      <c r="W6" s="41"/>
      <c r="X6" s="41"/>
      <c r="Y6" s="41"/>
      <c r="Z6" s="41"/>
    </row>
    <row r="7" spans="1:26" ht="15.75" customHeight="1" x14ac:dyDescent="0.3">
      <c r="A7" s="41"/>
      <c r="B7" s="41"/>
      <c r="C7" s="41"/>
      <c r="D7" s="41"/>
      <c r="E7" s="41"/>
      <c r="F7" s="41"/>
      <c r="G7" s="41"/>
      <c r="H7" s="41"/>
      <c r="I7" s="41"/>
      <c r="J7" s="41"/>
      <c r="K7" s="41"/>
      <c r="L7" s="41"/>
      <c r="M7" s="41"/>
      <c r="N7" s="41"/>
      <c r="O7" s="41"/>
      <c r="P7" s="41"/>
      <c r="Q7" s="41"/>
      <c r="R7" s="41"/>
      <c r="S7" s="41"/>
      <c r="T7" s="41"/>
      <c r="U7" s="41"/>
      <c r="V7" s="41"/>
      <c r="W7" s="41"/>
      <c r="X7" s="41"/>
      <c r="Y7" s="41"/>
      <c r="Z7" s="41"/>
    </row>
    <row r="8" spans="1:26" ht="15.75" customHeight="1" x14ac:dyDescent="0.3">
      <c r="A8" s="41"/>
      <c r="B8" s="41"/>
      <c r="C8" s="41"/>
      <c r="D8" s="41"/>
      <c r="E8" s="41"/>
      <c r="F8" s="41"/>
      <c r="G8" s="41"/>
      <c r="H8" s="41"/>
      <c r="I8" s="41"/>
      <c r="J8" s="41"/>
      <c r="K8" s="41"/>
      <c r="L8" s="41"/>
      <c r="M8" s="41"/>
      <c r="N8" s="41"/>
      <c r="O8" s="41"/>
      <c r="P8" s="41"/>
      <c r="Q8" s="41"/>
      <c r="R8" s="41"/>
      <c r="S8" s="41"/>
      <c r="T8" s="41"/>
      <c r="U8" s="41"/>
      <c r="V8" s="41"/>
      <c r="W8" s="41"/>
      <c r="X8" s="41"/>
      <c r="Y8" s="41"/>
      <c r="Z8" s="41"/>
    </row>
    <row r="9" spans="1:26" ht="24.75" customHeight="1" x14ac:dyDescent="0.3">
      <c r="A9" s="240" t="s">
        <v>6</v>
      </c>
      <c r="B9" s="235"/>
      <c r="C9" s="2"/>
      <c r="D9" s="233" t="s">
        <v>7</v>
      </c>
      <c r="E9" s="234"/>
      <c r="F9" s="234"/>
      <c r="G9" s="234"/>
      <c r="H9" s="234"/>
      <c r="I9" s="234"/>
      <c r="J9" s="234"/>
      <c r="K9" s="234"/>
      <c r="L9" s="234"/>
      <c r="M9" s="235"/>
      <c r="N9" s="41"/>
      <c r="O9" s="41"/>
      <c r="P9" s="41"/>
      <c r="Q9" s="41"/>
      <c r="R9" s="41"/>
      <c r="S9" s="41"/>
      <c r="T9" s="41"/>
      <c r="U9" s="41"/>
      <c r="V9" s="41"/>
      <c r="W9" s="41"/>
      <c r="X9" s="41"/>
      <c r="Y9" s="41"/>
      <c r="Z9" s="41"/>
    </row>
    <row r="10" spans="1:26" ht="24.75" customHeight="1" x14ac:dyDescent="0.3">
      <c r="A10" s="240" t="s">
        <v>8</v>
      </c>
      <c r="B10" s="234"/>
      <c r="C10" s="234"/>
      <c r="D10" s="235"/>
      <c r="E10" s="233" t="s">
        <v>9</v>
      </c>
      <c r="F10" s="234"/>
      <c r="G10" s="234"/>
      <c r="H10" s="234"/>
      <c r="I10" s="234"/>
      <c r="J10" s="234"/>
      <c r="K10" s="234"/>
      <c r="L10" s="234"/>
      <c r="M10" s="235"/>
      <c r="N10" s="41"/>
      <c r="O10" s="41"/>
      <c r="P10" s="41"/>
      <c r="Q10" s="41"/>
      <c r="R10" s="41"/>
      <c r="S10" s="41"/>
      <c r="T10" s="41"/>
      <c r="U10" s="41"/>
      <c r="V10" s="41"/>
      <c r="W10" s="41"/>
      <c r="X10" s="41"/>
      <c r="Y10" s="41"/>
      <c r="Z10" s="41"/>
    </row>
    <row r="11" spans="1:26" ht="24.75" customHeight="1" x14ac:dyDescent="0.3">
      <c r="A11" s="240" t="s">
        <v>10</v>
      </c>
      <c r="B11" s="234"/>
      <c r="C11" s="234"/>
      <c r="D11" s="234"/>
      <c r="E11" s="235"/>
      <c r="F11" s="233" t="s">
        <v>11</v>
      </c>
      <c r="G11" s="234"/>
      <c r="H11" s="234"/>
      <c r="I11" s="234"/>
      <c r="J11" s="234"/>
      <c r="K11" s="234"/>
      <c r="L11" s="234"/>
      <c r="M11" s="235"/>
      <c r="N11" s="41"/>
      <c r="O11" s="41"/>
      <c r="P11" s="41"/>
      <c r="Q11" s="41"/>
      <c r="R11" s="41"/>
      <c r="S11" s="41"/>
      <c r="T11" s="41"/>
      <c r="U11" s="41"/>
      <c r="V11" s="41"/>
      <c r="W11" s="41"/>
      <c r="X11" s="41"/>
      <c r="Y11" s="41"/>
      <c r="Z11" s="41"/>
    </row>
    <row r="12" spans="1:26" ht="22.5" customHeight="1" x14ac:dyDescent="0.3">
      <c r="A12" s="41"/>
      <c r="B12" s="41"/>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ht="20.25" customHeight="1" x14ac:dyDescent="0.3">
      <c r="A13" s="41"/>
      <c r="B13" s="41"/>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ht="27.75" customHeight="1" x14ac:dyDescent="0.3">
      <c r="A14" s="241" t="s">
        <v>12</v>
      </c>
      <c r="B14" s="242"/>
      <c r="C14" s="3"/>
      <c r="D14" s="252" t="s">
        <v>13</v>
      </c>
      <c r="E14" s="248"/>
      <c r="F14" s="242"/>
      <c r="G14" s="252" t="s">
        <v>14</v>
      </c>
      <c r="H14" s="234"/>
      <c r="I14" s="234"/>
      <c r="J14" s="234"/>
      <c r="K14" s="234"/>
      <c r="L14" s="234"/>
      <c r="M14" s="235"/>
      <c r="N14" s="41"/>
      <c r="O14" s="41"/>
      <c r="P14" s="41"/>
      <c r="Q14" s="41"/>
      <c r="R14" s="41"/>
      <c r="S14" s="41"/>
      <c r="T14" s="41"/>
      <c r="U14" s="41"/>
      <c r="V14" s="41"/>
      <c r="W14" s="41"/>
      <c r="X14" s="41"/>
      <c r="Y14" s="41"/>
      <c r="Z14" s="41"/>
    </row>
    <row r="15" spans="1:26" ht="37.5" customHeight="1" x14ac:dyDescent="0.3">
      <c r="A15" s="243"/>
      <c r="B15" s="244"/>
      <c r="C15" s="3"/>
      <c r="D15" s="243"/>
      <c r="E15" s="251"/>
      <c r="F15" s="244"/>
      <c r="G15" s="4" t="s">
        <v>15</v>
      </c>
      <c r="H15" s="4"/>
      <c r="I15" s="252" t="s">
        <v>16</v>
      </c>
      <c r="J15" s="234"/>
      <c r="K15" s="234"/>
      <c r="L15" s="234"/>
      <c r="M15" s="235"/>
      <c r="N15" s="41"/>
      <c r="O15" s="41"/>
      <c r="P15" s="41"/>
      <c r="Q15" s="41"/>
      <c r="R15" s="41"/>
      <c r="S15" s="41"/>
      <c r="T15" s="41"/>
      <c r="U15" s="41"/>
      <c r="V15" s="41"/>
      <c r="W15" s="41"/>
      <c r="X15" s="41"/>
      <c r="Y15" s="41"/>
      <c r="Z15" s="41"/>
    </row>
    <row r="16" spans="1:26" ht="63" customHeight="1" x14ac:dyDescent="0.3">
      <c r="A16" s="236" t="s">
        <v>17</v>
      </c>
      <c r="B16" s="235"/>
      <c r="C16" s="42" t="s">
        <v>17</v>
      </c>
      <c r="D16" s="236" t="s">
        <v>18</v>
      </c>
      <c r="E16" s="234"/>
      <c r="F16" s="235"/>
      <c r="G16" s="5" t="s">
        <v>19</v>
      </c>
      <c r="H16" s="224" t="s">
        <v>19</v>
      </c>
      <c r="I16" s="237" t="s">
        <v>20</v>
      </c>
      <c r="J16" s="234"/>
      <c r="K16" s="234"/>
      <c r="L16" s="234"/>
      <c r="M16" s="235"/>
      <c r="N16" s="41"/>
      <c r="O16" s="41"/>
      <c r="P16" s="41"/>
      <c r="Q16" s="41"/>
      <c r="R16" s="41"/>
      <c r="S16" s="41"/>
      <c r="T16" s="41"/>
      <c r="U16" s="41"/>
      <c r="V16" s="41"/>
      <c r="W16" s="41"/>
      <c r="X16" s="41"/>
      <c r="Y16" s="41"/>
      <c r="Z16" s="41"/>
    </row>
    <row r="17" spans="1:26" ht="63" customHeight="1" x14ac:dyDescent="0.3">
      <c r="A17" s="236" t="s">
        <v>17</v>
      </c>
      <c r="B17" s="235"/>
      <c r="C17" s="42" t="s">
        <v>21</v>
      </c>
      <c r="D17" s="236" t="s">
        <v>22</v>
      </c>
      <c r="E17" s="234"/>
      <c r="F17" s="235"/>
      <c r="G17" s="5" t="s">
        <v>19</v>
      </c>
      <c r="H17" s="224" t="s">
        <v>23</v>
      </c>
      <c r="I17" s="237" t="s">
        <v>24</v>
      </c>
      <c r="J17" s="234"/>
      <c r="K17" s="234"/>
      <c r="L17" s="234"/>
      <c r="M17" s="235"/>
      <c r="N17" s="41"/>
      <c r="O17" s="41"/>
      <c r="P17" s="41"/>
      <c r="Q17" s="41"/>
      <c r="R17" s="41"/>
      <c r="S17" s="41"/>
      <c r="T17" s="41"/>
      <c r="U17" s="41"/>
      <c r="V17" s="41"/>
      <c r="W17" s="41"/>
      <c r="X17" s="41"/>
      <c r="Y17" s="41"/>
      <c r="Z17" s="41"/>
    </row>
    <row r="18" spans="1:26" ht="63" customHeight="1" x14ac:dyDescent="0.3">
      <c r="A18" s="236" t="s">
        <v>17</v>
      </c>
      <c r="B18" s="235"/>
      <c r="C18" s="42" t="s">
        <v>25</v>
      </c>
      <c r="D18" s="236" t="s">
        <v>26</v>
      </c>
      <c r="E18" s="234"/>
      <c r="F18" s="235"/>
      <c r="G18" s="5" t="s">
        <v>23</v>
      </c>
      <c r="H18" s="224"/>
      <c r="I18" s="237" t="s">
        <v>27</v>
      </c>
      <c r="J18" s="234"/>
      <c r="K18" s="234"/>
      <c r="L18" s="234"/>
      <c r="M18" s="235"/>
      <c r="N18" s="41"/>
      <c r="O18" s="41"/>
      <c r="P18" s="41"/>
      <c r="Q18" s="41"/>
      <c r="R18" s="41"/>
      <c r="S18" s="41"/>
      <c r="T18" s="41"/>
      <c r="U18" s="41"/>
      <c r="V18" s="41"/>
      <c r="W18" s="41"/>
      <c r="X18" s="41"/>
      <c r="Y18" s="41"/>
      <c r="Z18" s="41"/>
    </row>
    <row r="19" spans="1:26" ht="63" customHeight="1" x14ac:dyDescent="0.3">
      <c r="A19" s="236" t="s">
        <v>17</v>
      </c>
      <c r="B19" s="235"/>
      <c r="C19" s="42"/>
      <c r="D19" s="236" t="s">
        <v>28</v>
      </c>
      <c r="E19" s="234"/>
      <c r="F19" s="235"/>
      <c r="G19" s="5" t="s">
        <v>23</v>
      </c>
      <c r="H19" s="224"/>
      <c r="I19" s="237" t="s">
        <v>29</v>
      </c>
      <c r="J19" s="234"/>
      <c r="K19" s="234"/>
      <c r="L19" s="234"/>
      <c r="M19" s="235"/>
      <c r="N19" s="41"/>
      <c r="O19" s="41"/>
      <c r="P19" s="41"/>
      <c r="Q19" s="41"/>
      <c r="R19" s="41"/>
      <c r="S19" s="41"/>
      <c r="T19" s="41"/>
      <c r="U19" s="41"/>
      <c r="V19" s="41"/>
      <c r="W19" s="41"/>
      <c r="X19" s="41"/>
      <c r="Y19" s="41"/>
      <c r="Z19" s="41"/>
    </row>
    <row r="20" spans="1:26" ht="63" customHeight="1" x14ac:dyDescent="0.3">
      <c r="A20" s="236" t="s">
        <v>17</v>
      </c>
      <c r="B20" s="235"/>
      <c r="C20" s="42"/>
      <c r="D20" s="236" t="s">
        <v>30</v>
      </c>
      <c r="E20" s="234"/>
      <c r="F20" s="235"/>
      <c r="G20" s="5" t="s">
        <v>19</v>
      </c>
      <c r="H20" s="224"/>
      <c r="I20" s="237" t="s">
        <v>31</v>
      </c>
      <c r="J20" s="234"/>
      <c r="K20" s="234"/>
      <c r="L20" s="234"/>
      <c r="M20" s="235"/>
      <c r="N20" s="41"/>
      <c r="O20" s="41"/>
      <c r="P20" s="41"/>
      <c r="Q20" s="41"/>
      <c r="R20" s="41"/>
      <c r="S20" s="41"/>
      <c r="T20" s="41"/>
      <c r="U20" s="41"/>
      <c r="V20" s="41"/>
      <c r="W20" s="41"/>
      <c r="X20" s="41"/>
      <c r="Y20" s="41"/>
      <c r="Z20" s="41"/>
    </row>
    <row r="21" spans="1:26" ht="63" customHeight="1" x14ac:dyDescent="0.3">
      <c r="A21" s="236" t="s">
        <v>17</v>
      </c>
      <c r="B21" s="235"/>
      <c r="C21" s="42"/>
      <c r="D21" s="236" t="s">
        <v>32</v>
      </c>
      <c r="E21" s="234"/>
      <c r="F21" s="235"/>
      <c r="G21" s="5" t="s">
        <v>23</v>
      </c>
      <c r="H21" s="224"/>
      <c r="I21" s="237" t="s">
        <v>33</v>
      </c>
      <c r="J21" s="234"/>
      <c r="K21" s="234"/>
      <c r="L21" s="234"/>
      <c r="M21" s="235"/>
      <c r="N21" s="41"/>
      <c r="O21" s="41"/>
      <c r="P21" s="41"/>
      <c r="Q21" s="41"/>
      <c r="R21" s="41"/>
      <c r="S21" s="41"/>
      <c r="T21" s="41"/>
      <c r="U21" s="41"/>
      <c r="V21" s="41"/>
      <c r="W21" s="41"/>
      <c r="X21" s="41"/>
      <c r="Y21" s="41"/>
      <c r="Z21" s="41"/>
    </row>
    <row r="22" spans="1:26" ht="63" customHeight="1" x14ac:dyDescent="0.3">
      <c r="A22" s="236" t="s">
        <v>17</v>
      </c>
      <c r="B22" s="235"/>
      <c r="C22" s="42"/>
      <c r="D22" s="236" t="s">
        <v>34</v>
      </c>
      <c r="E22" s="234"/>
      <c r="F22" s="235"/>
      <c r="G22" s="5" t="s">
        <v>19</v>
      </c>
      <c r="H22" s="224"/>
      <c r="I22" s="237" t="s">
        <v>35</v>
      </c>
      <c r="J22" s="234"/>
      <c r="K22" s="234"/>
      <c r="L22" s="234"/>
      <c r="M22" s="235"/>
      <c r="N22" s="41"/>
      <c r="O22" s="41"/>
      <c r="P22" s="41"/>
      <c r="Q22" s="41"/>
      <c r="R22" s="41"/>
      <c r="S22" s="41"/>
      <c r="T22" s="41"/>
      <c r="U22" s="41"/>
      <c r="V22" s="41"/>
      <c r="W22" s="41"/>
      <c r="X22" s="41"/>
      <c r="Y22" s="41"/>
      <c r="Z22" s="41"/>
    </row>
    <row r="23" spans="1:26" ht="63" customHeight="1" x14ac:dyDescent="0.3">
      <c r="A23" s="236" t="s">
        <v>17</v>
      </c>
      <c r="B23" s="235"/>
      <c r="C23" s="42"/>
      <c r="D23" s="236" t="s">
        <v>36</v>
      </c>
      <c r="E23" s="234"/>
      <c r="F23" s="235"/>
      <c r="G23" s="5" t="s">
        <v>23</v>
      </c>
      <c r="H23" s="224"/>
      <c r="I23" s="237" t="s">
        <v>37</v>
      </c>
      <c r="J23" s="234"/>
      <c r="K23" s="234"/>
      <c r="L23" s="234"/>
      <c r="M23" s="235"/>
      <c r="N23" s="41"/>
      <c r="O23" s="41"/>
      <c r="P23" s="41"/>
      <c r="Q23" s="41"/>
      <c r="R23" s="41"/>
      <c r="S23" s="41"/>
      <c r="T23" s="41"/>
      <c r="U23" s="41"/>
      <c r="V23" s="41"/>
      <c r="W23" s="41"/>
      <c r="X23" s="41"/>
      <c r="Y23" s="41"/>
      <c r="Z23" s="41"/>
    </row>
    <row r="24" spans="1:26" ht="63" customHeight="1" x14ac:dyDescent="0.3">
      <c r="A24" s="236" t="s">
        <v>17</v>
      </c>
      <c r="B24" s="235"/>
      <c r="C24" s="42"/>
      <c r="D24" s="236" t="s">
        <v>38</v>
      </c>
      <c r="E24" s="234"/>
      <c r="F24" s="235"/>
      <c r="G24" s="5" t="s">
        <v>19</v>
      </c>
      <c r="H24" s="224"/>
      <c r="I24" s="237" t="s">
        <v>39</v>
      </c>
      <c r="J24" s="234"/>
      <c r="K24" s="234"/>
      <c r="L24" s="234"/>
      <c r="M24" s="235"/>
      <c r="N24" s="41"/>
      <c r="O24" s="41"/>
      <c r="P24" s="41"/>
      <c r="Q24" s="41"/>
      <c r="R24" s="41"/>
      <c r="S24" s="41"/>
      <c r="T24" s="41"/>
      <c r="U24" s="41"/>
      <c r="V24" s="41"/>
      <c r="W24" s="41"/>
      <c r="X24" s="41"/>
      <c r="Y24" s="41"/>
      <c r="Z24" s="41"/>
    </row>
    <row r="25" spans="1:26" ht="63" customHeight="1" x14ac:dyDescent="0.3">
      <c r="A25" s="236" t="s">
        <v>17</v>
      </c>
      <c r="B25" s="235"/>
      <c r="C25" s="42"/>
      <c r="D25" s="236" t="s">
        <v>40</v>
      </c>
      <c r="E25" s="234"/>
      <c r="F25" s="235"/>
      <c r="G25" s="5" t="s">
        <v>19</v>
      </c>
      <c r="H25" s="224"/>
      <c r="I25" s="237" t="s">
        <v>41</v>
      </c>
      <c r="J25" s="234"/>
      <c r="K25" s="234"/>
      <c r="L25" s="234"/>
      <c r="M25" s="235"/>
      <c r="N25" s="41"/>
      <c r="O25" s="41"/>
      <c r="P25" s="41"/>
      <c r="Q25" s="41"/>
      <c r="R25" s="41"/>
      <c r="S25" s="41"/>
      <c r="T25" s="41"/>
      <c r="U25" s="41"/>
      <c r="V25" s="41"/>
      <c r="W25" s="41"/>
      <c r="X25" s="41"/>
      <c r="Y25" s="41"/>
      <c r="Z25" s="41"/>
    </row>
    <row r="26" spans="1:26" ht="63" customHeight="1" x14ac:dyDescent="0.3">
      <c r="A26" s="236" t="s">
        <v>21</v>
      </c>
      <c r="B26" s="235"/>
      <c r="C26" s="42"/>
      <c r="D26" s="236" t="s">
        <v>42</v>
      </c>
      <c r="E26" s="234"/>
      <c r="F26" s="235"/>
      <c r="G26" s="5" t="s">
        <v>23</v>
      </c>
      <c r="H26" s="224"/>
      <c r="I26" s="237" t="s">
        <v>43</v>
      </c>
      <c r="J26" s="234"/>
      <c r="K26" s="234"/>
      <c r="L26" s="234"/>
      <c r="M26" s="235"/>
      <c r="N26" s="41"/>
      <c r="O26" s="41"/>
      <c r="P26" s="41"/>
      <c r="Q26" s="41"/>
      <c r="R26" s="41"/>
      <c r="S26" s="41"/>
      <c r="T26" s="41"/>
      <c r="U26" s="41"/>
      <c r="V26" s="41"/>
      <c r="W26" s="41"/>
      <c r="X26" s="41"/>
      <c r="Y26" s="41"/>
      <c r="Z26" s="41"/>
    </row>
    <row r="27" spans="1:26" ht="63" customHeight="1" x14ac:dyDescent="0.3">
      <c r="A27" s="236" t="s">
        <v>21</v>
      </c>
      <c r="B27" s="235"/>
      <c r="C27" s="42"/>
      <c r="D27" s="236" t="s">
        <v>44</v>
      </c>
      <c r="E27" s="234"/>
      <c r="F27" s="235"/>
      <c r="G27" s="5" t="s">
        <v>23</v>
      </c>
      <c r="H27" s="224"/>
      <c r="I27" s="237" t="s">
        <v>45</v>
      </c>
      <c r="J27" s="234"/>
      <c r="K27" s="234"/>
      <c r="L27" s="234"/>
      <c r="M27" s="235"/>
      <c r="N27" s="41"/>
      <c r="O27" s="41"/>
      <c r="P27" s="41"/>
      <c r="Q27" s="41"/>
      <c r="R27" s="41"/>
      <c r="S27" s="41"/>
      <c r="T27" s="41"/>
      <c r="U27" s="41"/>
      <c r="V27" s="41"/>
      <c r="W27" s="41"/>
      <c r="X27" s="41"/>
      <c r="Y27" s="41"/>
      <c r="Z27" s="41"/>
    </row>
    <row r="28" spans="1:26" ht="63" customHeight="1" x14ac:dyDescent="0.3">
      <c r="A28" s="236" t="s">
        <v>21</v>
      </c>
      <c r="B28" s="235"/>
      <c r="C28" s="42"/>
      <c r="D28" s="236" t="s">
        <v>46</v>
      </c>
      <c r="E28" s="234"/>
      <c r="F28" s="235"/>
      <c r="G28" s="5" t="s">
        <v>19</v>
      </c>
      <c r="H28" s="224"/>
      <c r="I28" s="237" t="s">
        <v>47</v>
      </c>
      <c r="J28" s="234"/>
      <c r="K28" s="234"/>
      <c r="L28" s="234"/>
      <c r="M28" s="235"/>
      <c r="N28" s="41"/>
      <c r="O28" s="41"/>
      <c r="P28" s="41"/>
      <c r="Q28" s="41"/>
      <c r="R28" s="41"/>
      <c r="S28" s="41"/>
      <c r="T28" s="41"/>
      <c r="U28" s="41"/>
      <c r="V28" s="41"/>
      <c r="W28" s="41"/>
      <c r="X28" s="41"/>
      <c r="Y28" s="41"/>
      <c r="Z28" s="41"/>
    </row>
    <row r="29" spans="1:26" ht="63" customHeight="1" x14ac:dyDescent="0.3">
      <c r="A29" s="236" t="s">
        <v>21</v>
      </c>
      <c r="B29" s="235"/>
      <c r="C29" s="42"/>
      <c r="D29" s="236" t="s">
        <v>48</v>
      </c>
      <c r="E29" s="234"/>
      <c r="F29" s="235"/>
      <c r="G29" s="5" t="s">
        <v>23</v>
      </c>
      <c r="H29" s="224"/>
      <c r="I29" s="237" t="s">
        <v>49</v>
      </c>
      <c r="J29" s="234"/>
      <c r="K29" s="234"/>
      <c r="L29" s="234"/>
      <c r="M29" s="235"/>
      <c r="N29" s="41"/>
      <c r="O29" s="41"/>
      <c r="P29" s="41"/>
      <c r="Q29" s="41"/>
      <c r="R29" s="41"/>
      <c r="S29" s="41"/>
      <c r="T29" s="41"/>
      <c r="U29" s="41"/>
      <c r="V29" s="41"/>
      <c r="W29" s="41"/>
      <c r="X29" s="41"/>
      <c r="Y29" s="41"/>
      <c r="Z29" s="41"/>
    </row>
    <row r="30" spans="1:26" ht="63" customHeight="1" x14ac:dyDescent="0.3">
      <c r="A30" s="236" t="s">
        <v>21</v>
      </c>
      <c r="B30" s="235"/>
      <c r="C30" s="42"/>
      <c r="D30" s="236" t="s">
        <v>50</v>
      </c>
      <c r="E30" s="234"/>
      <c r="F30" s="235"/>
      <c r="G30" s="5" t="s">
        <v>19</v>
      </c>
      <c r="H30" s="224"/>
      <c r="I30" s="237" t="s">
        <v>51</v>
      </c>
      <c r="J30" s="234"/>
      <c r="K30" s="234"/>
      <c r="L30" s="234"/>
      <c r="M30" s="235"/>
      <c r="N30" s="41"/>
      <c r="O30" s="41"/>
      <c r="P30" s="41"/>
      <c r="Q30" s="41"/>
      <c r="R30" s="41"/>
      <c r="S30" s="41"/>
      <c r="T30" s="41"/>
      <c r="U30" s="41"/>
      <c r="V30" s="41"/>
      <c r="W30" s="41"/>
      <c r="X30" s="41"/>
      <c r="Y30" s="41"/>
      <c r="Z30" s="41"/>
    </row>
    <row r="31" spans="1:26" ht="63" customHeight="1" x14ac:dyDescent="0.3">
      <c r="A31" s="236" t="s">
        <v>21</v>
      </c>
      <c r="B31" s="235"/>
      <c r="C31" s="42"/>
      <c r="D31" s="236" t="s">
        <v>52</v>
      </c>
      <c r="E31" s="234"/>
      <c r="F31" s="235"/>
      <c r="G31" s="5" t="s">
        <v>19</v>
      </c>
      <c r="H31" s="224"/>
      <c r="I31" s="237" t="s">
        <v>53</v>
      </c>
      <c r="J31" s="234"/>
      <c r="K31" s="234"/>
      <c r="L31" s="234"/>
      <c r="M31" s="235"/>
      <c r="N31" s="41"/>
      <c r="O31" s="41"/>
      <c r="P31" s="41"/>
      <c r="Q31" s="41"/>
      <c r="R31" s="41"/>
      <c r="S31" s="41"/>
      <c r="T31" s="41"/>
      <c r="U31" s="41"/>
      <c r="V31" s="41"/>
      <c r="W31" s="41"/>
      <c r="X31" s="41"/>
      <c r="Y31" s="41"/>
      <c r="Z31" s="41"/>
    </row>
    <row r="32" spans="1:26" ht="63" customHeight="1" x14ac:dyDescent="0.3">
      <c r="A32" s="236" t="s">
        <v>21</v>
      </c>
      <c r="B32" s="235"/>
      <c r="C32" s="42"/>
      <c r="D32" s="236" t="s">
        <v>54</v>
      </c>
      <c r="E32" s="234"/>
      <c r="F32" s="235"/>
      <c r="G32" s="5" t="s">
        <v>23</v>
      </c>
      <c r="H32" s="224"/>
      <c r="I32" s="237" t="s">
        <v>55</v>
      </c>
      <c r="J32" s="234"/>
      <c r="K32" s="234"/>
      <c r="L32" s="234"/>
      <c r="M32" s="235"/>
      <c r="N32" s="41"/>
      <c r="O32" s="41"/>
      <c r="P32" s="41"/>
      <c r="Q32" s="41"/>
      <c r="R32" s="41"/>
      <c r="S32" s="41"/>
      <c r="T32" s="41"/>
      <c r="U32" s="41"/>
      <c r="V32" s="41"/>
      <c r="W32" s="41"/>
      <c r="X32" s="41"/>
      <c r="Y32" s="41"/>
      <c r="Z32" s="41"/>
    </row>
    <row r="33" spans="1:26" ht="63" customHeight="1" x14ac:dyDescent="0.3">
      <c r="A33" s="236" t="s">
        <v>21</v>
      </c>
      <c r="B33" s="235"/>
      <c r="C33" s="42"/>
      <c r="D33" s="236" t="s">
        <v>56</v>
      </c>
      <c r="E33" s="234"/>
      <c r="F33" s="235"/>
      <c r="G33" s="5" t="s">
        <v>23</v>
      </c>
      <c r="H33" s="224"/>
      <c r="I33" s="237" t="s">
        <v>57</v>
      </c>
      <c r="J33" s="234"/>
      <c r="K33" s="234"/>
      <c r="L33" s="234"/>
      <c r="M33" s="235"/>
      <c r="N33" s="41"/>
      <c r="O33" s="41"/>
      <c r="P33" s="41"/>
      <c r="Q33" s="41"/>
      <c r="R33" s="41"/>
      <c r="S33" s="41"/>
      <c r="T33" s="41"/>
      <c r="U33" s="41"/>
      <c r="V33" s="41"/>
      <c r="W33" s="41"/>
      <c r="X33" s="41"/>
      <c r="Y33" s="41"/>
      <c r="Z33" s="41"/>
    </row>
    <row r="34" spans="1:26" ht="24.75" customHeight="1" x14ac:dyDescent="0.3">
      <c r="A34" s="233"/>
      <c r="B34" s="235"/>
      <c r="C34" s="43"/>
      <c r="D34" s="233"/>
      <c r="E34" s="234"/>
      <c r="F34" s="235"/>
      <c r="G34" s="6"/>
      <c r="H34" s="225"/>
      <c r="I34" s="233"/>
      <c r="J34" s="234"/>
      <c r="K34" s="234"/>
      <c r="L34" s="234"/>
      <c r="M34" s="235"/>
      <c r="N34" s="41"/>
      <c r="O34" s="41"/>
      <c r="P34" s="41"/>
      <c r="Q34" s="41"/>
      <c r="R34" s="41"/>
      <c r="S34" s="41"/>
      <c r="T34" s="41"/>
      <c r="U34" s="41"/>
      <c r="V34" s="41"/>
      <c r="W34" s="41"/>
      <c r="X34" s="41"/>
      <c r="Y34" s="41"/>
      <c r="Z34" s="41"/>
    </row>
    <row r="35" spans="1:26" ht="24.75" customHeight="1" x14ac:dyDescent="0.3">
      <c r="A35" s="233"/>
      <c r="B35" s="235"/>
      <c r="C35" s="43"/>
      <c r="D35" s="233"/>
      <c r="E35" s="234"/>
      <c r="F35" s="235"/>
      <c r="G35" s="6"/>
      <c r="H35" s="225"/>
      <c r="I35" s="233"/>
      <c r="J35" s="234"/>
      <c r="K35" s="234"/>
      <c r="L35" s="234"/>
      <c r="M35" s="235"/>
      <c r="N35" s="41"/>
      <c r="O35" s="41"/>
      <c r="P35" s="41"/>
      <c r="Q35" s="41"/>
      <c r="R35" s="41"/>
      <c r="S35" s="41"/>
      <c r="T35" s="41"/>
      <c r="U35" s="41"/>
      <c r="V35" s="41"/>
      <c r="W35" s="41"/>
      <c r="X35" s="41"/>
      <c r="Y35" s="41"/>
      <c r="Z35" s="41"/>
    </row>
    <row r="36" spans="1:26" ht="24.75" customHeight="1" x14ac:dyDescent="0.3">
      <c r="A36" s="233"/>
      <c r="B36" s="235"/>
      <c r="C36" s="41"/>
      <c r="D36" s="233"/>
      <c r="E36" s="234"/>
      <c r="F36" s="235"/>
      <c r="G36" s="6"/>
      <c r="H36" s="41"/>
      <c r="I36" s="233"/>
      <c r="J36" s="234"/>
      <c r="K36" s="234"/>
      <c r="L36" s="234"/>
      <c r="M36" s="235"/>
      <c r="N36" s="41"/>
      <c r="O36" s="41"/>
      <c r="P36" s="41"/>
      <c r="Q36" s="41"/>
      <c r="R36" s="41"/>
      <c r="S36" s="41"/>
      <c r="T36" s="41"/>
      <c r="U36" s="41"/>
      <c r="V36" s="41"/>
      <c r="W36" s="41"/>
      <c r="X36" s="41"/>
      <c r="Y36" s="41"/>
      <c r="Z36" s="41"/>
    </row>
    <row r="37" spans="1:26" ht="24.75" customHeight="1" x14ac:dyDescent="0.3">
      <c r="A37" s="233"/>
      <c r="B37" s="235"/>
      <c r="C37" s="41"/>
      <c r="D37" s="233"/>
      <c r="E37" s="234"/>
      <c r="F37" s="235"/>
      <c r="G37" s="6"/>
      <c r="H37" s="41"/>
      <c r="I37" s="233"/>
      <c r="J37" s="234"/>
      <c r="K37" s="234"/>
      <c r="L37" s="234"/>
      <c r="M37" s="235"/>
      <c r="N37" s="41"/>
      <c r="O37" s="41"/>
      <c r="P37" s="41"/>
      <c r="Q37" s="41"/>
      <c r="R37" s="41"/>
      <c r="S37" s="41"/>
      <c r="T37" s="41"/>
      <c r="U37" s="41"/>
      <c r="V37" s="41"/>
      <c r="W37" s="41"/>
      <c r="X37" s="41"/>
      <c r="Y37" s="41"/>
      <c r="Z37" s="41"/>
    </row>
    <row r="38" spans="1:26" ht="24.75" customHeight="1" x14ac:dyDescent="0.3">
      <c r="A38" s="233"/>
      <c r="B38" s="235"/>
      <c r="C38" s="41"/>
      <c r="D38" s="233"/>
      <c r="E38" s="234"/>
      <c r="F38" s="235"/>
      <c r="G38" s="6"/>
      <c r="H38" s="41"/>
      <c r="I38" s="233"/>
      <c r="J38" s="234"/>
      <c r="K38" s="234"/>
      <c r="L38" s="234"/>
      <c r="M38" s="235"/>
      <c r="N38" s="41"/>
      <c r="O38" s="41"/>
      <c r="P38" s="41"/>
      <c r="Q38" s="41"/>
      <c r="R38" s="41"/>
      <c r="S38" s="41"/>
      <c r="T38" s="41"/>
      <c r="U38" s="41"/>
      <c r="V38" s="41"/>
      <c r="W38" s="41"/>
      <c r="X38" s="41"/>
      <c r="Y38" s="41"/>
      <c r="Z38" s="41"/>
    </row>
    <row r="39" spans="1:26" ht="24.75" customHeight="1" x14ac:dyDescent="0.3">
      <c r="A39" s="233"/>
      <c r="B39" s="235"/>
      <c r="C39" s="41"/>
      <c r="D39" s="233"/>
      <c r="E39" s="234"/>
      <c r="F39" s="235"/>
      <c r="G39" s="6"/>
      <c r="H39" s="41"/>
      <c r="I39" s="233"/>
      <c r="J39" s="234"/>
      <c r="K39" s="234"/>
      <c r="L39" s="234"/>
      <c r="M39" s="235"/>
      <c r="N39" s="41"/>
      <c r="O39" s="41"/>
      <c r="P39" s="41"/>
      <c r="Q39" s="41"/>
      <c r="R39" s="41"/>
      <c r="S39" s="41"/>
      <c r="T39" s="41"/>
      <c r="U39" s="41"/>
      <c r="V39" s="41"/>
      <c r="W39" s="41"/>
      <c r="X39" s="41"/>
      <c r="Y39" s="41"/>
      <c r="Z39" s="41"/>
    </row>
    <row r="40" spans="1:26" ht="24.75" customHeight="1" x14ac:dyDescent="0.3">
      <c r="A40" s="233"/>
      <c r="B40" s="235"/>
      <c r="C40" s="41"/>
      <c r="D40" s="233"/>
      <c r="E40" s="234"/>
      <c r="F40" s="235"/>
      <c r="G40" s="6"/>
      <c r="H40" s="41"/>
      <c r="I40" s="233"/>
      <c r="J40" s="234"/>
      <c r="K40" s="234"/>
      <c r="L40" s="234"/>
      <c r="M40" s="235"/>
      <c r="N40" s="41"/>
      <c r="O40" s="41"/>
      <c r="P40" s="41"/>
      <c r="Q40" s="41"/>
      <c r="R40" s="41"/>
      <c r="S40" s="41"/>
      <c r="T40" s="41"/>
      <c r="U40" s="41"/>
      <c r="V40" s="41"/>
      <c r="W40" s="41"/>
      <c r="X40" s="41"/>
      <c r="Y40" s="41"/>
      <c r="Z40" s="41"/>
    </row>
    <row r="41" spans="1:26" ht="24.75" customHeight="1" x14ac:dyDescent="0.3">
      <c r="A41" s="233"/>
      <c r="B41" s="235"/>
      <c r="C41" s="41"/>
      <c r="D41" s="233"/>
      <c r="E41" s="234"/>
      <c r="F41" s="235"/>
      <c r="G41" s="6"/>
      <c r="H41" s="41"/>
      <c r="I41" s="233"/>
      <c r="J41" s="234"/>
      <c r="K41" s="234"/>
      <c r="L41" s="234"/>
      <c r="M41" s="235"/>
      <c r="N41" s="41"/>
      <c r="O41" s="41"/>
      <c r="P41" s="41"/>
      <c r="Q41" s="41"/>
      <c r="R41" s="41"/>
      <c r="S41" s="41"/>
      <c r="T41" s="41"/>
      <c r="U41" s="41"/>
      <c r="V41" s="41"/>
      <c r="W41" s="41"/>
      <c r="X41" s="41"/>
      <c r="Y41" s="41"/>
      <c r="Z41" s="41"/>
    </row>
    <row r="42" spans="1:26" ht="24.75" customHeight="1" x14ac:dyDescent="0.3">
      <c r="A42" s="233"/>
      <c r="B42" s="235"/>
      <c r="C42" s="41"/>
      <c r="D42" s="233"/>
      <c r="E42" s="234"/>
      <c r="F42" s="235"/>
      <c r="G42" s="6"/>
      <c r="H42" s="41"/>
      <c r="I42" s="233"/>
      <c r="J42" s="234"/>
      <c r="K42" s="234"/>
      <c r="L42" s="234"/>
      <c r="M42" s="235"/>
      <c r="N42" s="41"/>
      <c r="O42" s="41"/>
      <c r="P42" s="41"/>
      <c r="Q42" s="41"/>
      <c r="R42" s="41"/>
      <c r="S42" s="41"/>
      <c r="T42" s="41"/>
      <c r="U42" s="41"/>
      <c r="V42" s="41"/>
      <c r="W42" s="41"/>
      <c r="X42" s="41"/>
      <c r="Y42" s="41"/>
      <c r="Z42" s="41"/>
    </row>
    <row r="43" spans="1:26" ht="24.75" customHeight="1" x14ac:dyDescent="0.3">
      <c r="A43" s="233"/>
      <c r="B43" s="235"/>
      <c r="C43" s="41"/>
      <c r="D43" s="233"/>
      <c r="E43" s="234"/>
      <c r="F43" s="235"/>
      <c r="G43" s="6"/>
      <c r="H43" s="41"/>
      <c r="I43" s="233"/>
      <c r="J43" s="234"/>
      <c r="K43" s="234"/>
      <c r="L43" s="234"/>
      <c r="M43" s="235"/>
      <c r="N43" s="41"/>
      <c r="O43" s="41"/>
      <c r="P43" s="41"/>
      <c r="Q43" s="41"/>
      <c r="R43" s="41"/>
      <c r="S43" s="41"/>
      <c r="T43" s="41"/>
      <c r="U43" s="41"/>
      <c r="V43" s="41"/>
      <c r="W43" s="41"/>
      <c r="X43" s="41"/>
      <c r="Y43" s="41"/>
      <c r="Z43" s="41"/>
    </row>
    <row r="44" spans="1:26" ht="24.75" customHeight="1" x14ac:dyDescent="0.3">
      <c r="A44" s="233"/>
      <c r="B44" s="235"/>
      <c r="C44" s="41"/>
      <c r="D44" s="233"/>
      <c r="E44" s="234"/>
      <c r="F44" s="235"/>
      <c r="G44" s="6"/>
      <c r="H44" s="41"/>
      <c r="I44" s="233"/>
      <c r="J44" s="234"/>
      <c r="K44" s="234"/>
      <c r="L44" s="234"/>
      <c r="M44" s="235"/>
      <c r="N44" s="41"/>
      <c r="O44" s="41"/>
      <c r="P44" s="41"/>
      <c r="Q44" s="41"/>
      <c r="R44" s="41"/>
      <c r="S44" s="41"/>
      <c r="T44" s="41"/>
      <c r="U44" s="41"/>
      <c r="V44" s="41"/>
      <c r="W44" s="41"/>
      <c r="X44" s="41"/>
      <c r="Y44" s="41"/>
      <c r="Z44" s="41"/>
    </row>
    <row r="45" spans="1:26" ht="24.75" customHeight="1" x14ac:dyDescent="0.3">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ht="15.75" customHeight="1" x14ac:dyDescent="0.3">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spans="1:26" ht="15.75" customHeight="1" x14ac:dyDescent="0.3">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spans="1:26" ht="15.75" customHeight="1" x14ac:dyDescent="0.3">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spans="1:26" ht="15.75" customHeight="1" x14ac:dyDescent="0.3">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spans="1:26" ht="15.75" customHeight="1" x14ac:dyDescent="0.3">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spans="1:26" ht="15.75" customHeight="1" x14ac:dyDescent="0.3">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spans="1:26" ht="15.75" customHeight="1" x14ac:dyDescent="0.3">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spans="1:26" ht="15.75" customHeight="1" x14ac:dyDescent="0.3">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ht="15.75" customHeight="1" x14ac:dyDescent="0.3">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ht="15.75" customHeight="1" x14ac:dyDescent="0.3">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ht="15.75" customHeight="1" x14ac:dyDescent="0.3">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5.75" customHeight="1" x14ac:dyDescent="0.3">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spans="1:26" ht="15.75" customHeight="1" x14ac:dyDescent="0.3">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ht="15.75" customHeight="1" x14ac:dyDescent="0.3">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spans="1:26" ht="15.75" customHeight="1" x14ac:dyDescent="0.3">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ht="15.75" customHeight="1" x14ac:dyDescent="0.3">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spans="1:26" ht="15.75" customHeight="1" x14ac:dyDescent="0.3">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spans="1:26" ht="15.75" customHeight="1" x14ac:dyDescent="0.3">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spans="1:26" ht="15.75" customHeight="1" x14ac:dyDescent="0.3">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ht="15.75" customHeight="1" x14ac:dyDescent="0.3">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ht="15.75" customHeight="1" x14ac:dyDescent="0.3">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spans="1:26" ht="15.75" customHeight="1" x14ac:dyDescent="0.3">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spans="1:26" ht="15.75" customHeight="1" x14ac:dyDescent="0.3">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spans="1:26" ht="15.75" customHeight="1" x14ac:dyDescent="0.3">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spans="1:26" ht="15.75" customHeight="1" x14ac:dyDescent="0.3">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ht="15.75" customHeight="1" x14ac:dyDescent="0.3">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ht="15.75" customHeight="1" x14ac:dyDescent="0.3">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spans="1:26" ht="15.75" customHeight="1" x14ac:dyDescent="0.3">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ht="15.75" customHeight="1" x14ac:dyDescent="0.3">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ht="15.75" customHeight="1" x14ac:dyDescent="0.3">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ht="15.75" customHeight="1" x14ac:dyDescent="0.3">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ht="15.75" customHeight="1" x14ac:dyDescent="0.3">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spans="1:26" ht="15.75" customHeight="1" x14ac:dyDescent="0.3">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spans="1:26" ht="15.75" customHeight="1" x14ac:dyDescent="0.3">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ht="15.75" customHeight="1" x14ac:dyDescent="0.3">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5.75" customHeight="1" x14ac:dyDescent="0.3">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spans="1:26" ht="15.75" customHeight="1" x14ac:dyDescent="0.3">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spans="1:26" ht="15.75" customHeight="1" x14ac:dyDescent="0.3">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ht="15.75" customHeight="1" x14ac:dyDescent="0.3">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ht="15.75" customHeight="1" x14ac:dyDescent="0.3">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spans="1:26" ht="15.75" customHeight="1" x14ac:dyDescent="0.3">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spans="1:26" ht="15.75" customHeight="1" x14ac:dyDescent="0.3">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spans="1:26" ht="15.75" customHeight="1" x14ac:dyDescent="0.3">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ht="15.75" customHeight="1" x14ac:dyDescent="0.3">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ht="15.75" customHeight="1" x14ac:dyDescent="0.3">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ht="15.75" customHeight="1" x14ac:dyDescent="0.3">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ht="15.75" customHeight="1" x14ac:dyDescent="0.3">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ht="15.75" customHeight="1" x14ac:dyDescent="0.3">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spans="1:26" ht="15.75" customHeight="1" x14ac:dyDescent="0.3">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spans="1:26" ht="15.75" customHeight="1" x14ac:dyDescent="0.3">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spans="1:26" ht="15.75" customHeight="1" x14ac:dyDescent="0.3">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ht="15.75" customHeight="1" x14ac:dyDescent="0.3">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spans="1:26" ht="15.75" customHeight="1" x14ac:dyDescent="0.3">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ht="15.75" customHeight="1" x14ac:dyDescent="0.3">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ht="15.75" customHeight="1" x14ac:dyDescent="0.3">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ht="15.75" customHeight="1" x14ac:dyDescent="0.3">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ht="15.75" customHeight="1" x14ac:dyDescent="0.3">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ht="15.75" customHeight="1" x14ac:dyDescent="0.3">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ht="15.75" customHeight="1" x14ac:dyDescent="0.3">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ht="15.75" customHeight="1" x14ac:dyDescent="0.3">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ht="15.75" customHeight="1" x14ac:dyDescent="0.3">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5.75" customHeight="1" x14ac:dyDescent="0.3">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ht="15.75" customHeight="1" x14ac:dyDescent="0.3">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ht="15.75" customHeight="1" x14ac:dyDescent="0.3">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ht="15.75" customHeight="1" x14ac:dyDescent="0.3">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ht="15.75" customHeight="1" x14ac:dyDescent="0.3">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ht="15.75" customHeight="1" x14ac:dyDescent="0.3">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5.75" customHeight="1" x14ac:dyDescent="0.3">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ht="15.75" customHeight="1" x14ac:dyDescent="0.3">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ht="15.75" customHeight="1" x14ac:dyDescent="0.3">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ht="15.75" customHeight="1" x14ac:dyDescent="0.3">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ht="15.75" customHeight="1" x14ac:dyDescent="0.3">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ht="15.75" customHeight="1" x14ac:dyDescent="0.3">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ht="15.75" customHeight="1" x14ac:dyDescent="0.3">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ht="15.75" customHeight="1" x14ac:dyDescent="0.3">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ht="15.75" customHeight="1" x14ac:dyDescent="0.3">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ht="15.75" customHeight="1" x14ac:dyDescent="0.3">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ht="15.75" customHeight="1" x14ac:dyDescent="0.3">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ht="15.75" customHeight="1" x14ac:dyDescent="0.3">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ht="15.75" customHeight="1" x14ac:dyDescent="0.3">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ht="15.75" customHeight="1" x14ac:dyDescent="0.3">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ht="15.75" customHeight="1" x14ac:dyDescent="0.3">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ht="15.75" customHeight="1" x14ac:dyDescent="0.3">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ht="15.75" customHeight="1" x14ac:dyDescent="0.3">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ht="15.75" customHeight="1" x14ac:dyDescent="0.3">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ht="15.75" customHeight="1" x14ac:dyDescent="0.3">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ht="15.75" customHeight="1" x14ac:dyDescent="0.3">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ht="15.75" customHeight="1" x14ac:dyDescent="0.3">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ht="15.75" customHeight="1" x14ac:dyDescent="0.3">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ht="15.75" customHeight="1" x14ac:dyDescent="0.3">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ht="15.75" customHeight="1" x14ac:dyDescent="0.3">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ht="15.75" customHeight="1" x14ac:dyDescent="0.3">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ht="15.75" customHeight="1" x14ac:dyDescent="0.3">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ht="15.75" customHeight="1" x14ac:dyDescent="0.3">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ht="15.75" customHeight="1" x14ac:dyDescent="0.3">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ht="15.75" customHeight="1" x14ac:dyDescent="0.3">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ht="15.75" customHeight="1" x14ac:dyDescent="0.3">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ht="15.75" customHeight="1" x14ac:dyDescent="0.3">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ht="15.75" customHeight="1" x14ac:dyDescent="0.3">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ht="15.75" customHeight="1" x14ac:dyDescent="0.3">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ht="15.75" customHeight="1" x14ac:dyDescent="0.3">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ht="15.75" customHeight="1" x14ac:dyDescent="0.3">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ht="15.75" customHeight="1" x14ac:dyDescent="0.3">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ht="15.75" customHeight="1" x14ac:dyDescent="0.3">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ht="15.75" customHeight="1" x14ac:dyDescent="0.3">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ht="15.75" customHeight="1" x14ac:dyDescent="0.3">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ht="15.75" customHeight="1" x14ac:dyDescent="0.3">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ht="15.75" customHeight="1" x14ac:dyDescent="0.3">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ht="15.75" customHeight="1" x14ac:dyDescent="0.3">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ht="15.75" customHeight="1" x14ac:dyDescent="0.3">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5.75" customHeight="1" x14ac:dyDescent="0.3">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ht="15.75" customHeight="1" x14ac:dyDescent="0.3">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ht="15.75" customHeight="1" x14ac:dyDescent="0.3">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ht="15.75" customHeight="1" x14ac:dyDescent="0.3">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ht="15.75" customHeight="1" x14ac:dyDescent="0.3">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ht="15.75" customHeight="1" x14ac:dyDescent="0.3">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ht="15.75" customHeight="1" x14ac:dyDescent="0.3">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ht="15.75" customHeight="1" x14ac:dyDescent="0.3">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5.75" customHeight="1" x14ac:dyDescent="0.3">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ht="15.75" customHeight="1" x14ac:dyDescent="0.3">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ht="15.75" customHeight="1" x14ac:dyDescent="0.3">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ht="15.75" customHeight="1" x14ac:dyDescent="0.3">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ht="15.75" customHeight="1" x14ac:dyDescent="0.3">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ht="15.75" customHeight="1" x14ac:dyDescent="0.3">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ht="15.75" customHeight="1" x14ac:dyDescent="0.3">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ht="15.75" customHeight="1" x14ac:dyDescent="0.3">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ht="15.75" customHeight="1" x14ac:dyDescent="0.3">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ht="15.75" customHeight="1" x14ac:dyDescent="0.3">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ht="15.75" customHeight="1" x14ac:dyDescent="0.3">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ht="15.75" customHeight="1" x14ac:dyDescent="0.3">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ht="15.75" customHeight="1" x14ac:dyDescent="0.3">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ht="15.75" customHeight="1" x14ac:dyDescent="0.3">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ht="15.75" customHeight="1" x14ac:dyDescent="0.3">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ht="15.75" customHeight="1" x14ac:dyDescent="0.3">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ht="15.75" customHeight="1" x14ac:dyDescent="0.3">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ht="15.75" customHeight="1" x14ac:dyDescent="0.3">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ht="15.75" customHeight="1" x14ac:dyDescent="0.3">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ht="15.75" customHeight="1" x14ac:dyDescent="0.3">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ht="15.75" customHeight="1" x14ac:dyDescent="0.3">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ht="15.75" customHeight="1" x14ac:dyDescent="0.3">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ht="15.75" customHeight="1" x14ac:dyDescent="0.3">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ht="15.75" customHeight="1" x14ac:dyDescent="0.3">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ht="15.75" customHeight="1" x14ac:dyDescent="0.3">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ht="15.75" customHeight="1" x14ac:dyDescent="0.3">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ht="15.75" customHeight="1" x14ac:dyDescent="0.3">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ht="15.75" customHeight="1" x14ac:dyDescent="0.3">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ht="15.75" customHeight="1" x14ac:dyDescent="0.3">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ht="15.75" customHeight="1" x14ac:dyDescent="0.3">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ht="15.75" customHeight="1" x14ac:dyDescent="0.3">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ht="15.75" customHeight="1" x14ac:dyDescent="0.3">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ht="15.75" customHeight="1" x14ac:dyDescent="0.3">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ht="15.75" customHeight="1" x14ac:dyDescent="0.3">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ht="15.75" customHeight="1" x14ac:dyDescent="0.3">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ht="15.75" customHeight="1" x14ac:dyDescent="0.3">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ht="15.75" customHeight="1" x14ac:dyDescent="0.3">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ht="15.75" customHeight="1" x14ac:dyDescent="0.3">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ht="15.75" customHeight="1" x14ac:dyDescent="0.3">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ht="15.75" customHeight="1" x14ac:dyDescent="0.3">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ht="15.75" customHeight="1" x14ac:dyDescent="0.3">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ht="15.75" customHeight="1" x14ac:dyDescent="0.3">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ht="15.75" customHeight="1" x14ac:dyDescent="0.3">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ht="15.75" customHeight="1" x14ac:dyDescent="0.3">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ht="15.75" customHeight="1" x14ac:dyDescent="0.3">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ht="15.75" customHeight="1" x14ac:dyDescent="0.3">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ht="15.75" customHeight="1" x14ac:dyDescent="0.3">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ht="15.75" customHeight="1" x14ac:dyDescent="0.3">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ht="15.75" customHeight="1" x14ac:dyDescent="0.3">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ht="15.75" customHeight="1" x14ac:dyDescent="0.3">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ht="15.75" customHeight="1" x14ac:dyDescent="0.3">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ht="15.75" customHeight="1" x14ac:dyDescent="0.3">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ht="15.75" customHeight="1" x14ac:dyDescent="0.3">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ht="15.75" customHeight="1" x14ac:dyDescent="0.3">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ht="15.75" customHeight="1" x14ac:dyDescent="0.3">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ht="15.75" customHeight="1" x14ac:dyDescent="0.3">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ht="15.75" customHeight="1" x14ac:dyDescent="0.3">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ht="15.75" customHeight="1" x14ac:dyDescent="0.3">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ht="15.75" customHeight="1" x14ac:dyDescent="0.3">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ht="15.75" customHeight="1" x14ac:dyDescent="0.3">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ht="15.75" customHeight="1" x14ac:dyDescent="0.3">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ht="15.75" customHeight="1" x14ac:dyDescent="0.3">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ht="15.75" customHeight="1" x14ac:dyDescent="0.3">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ht="15.75" customHeight="1" x14ac:dyDescent="0.3">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ht="15.75" customHeight="1" x14ac:dyDescent="0.3">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ht="15.75" customHeight="1" x14ac:dyDescent="0.3">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ht="15.75" customHeight="1" x14ac:dyDescent="0.3">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ht="15.75" customHeight="1" x14ac:dyDescent="0.3">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ht="15.75" customHeight="1" x14ac:dyDescent="0.3">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ht="15.75" customHeight="1" x14ac:dyDescent="0.3">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ht="15.75" customHeight="1" x14ac:dyDescent="0.3">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ht="15.75" customHeight="1" x14ac:dyDescent="0.3">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ht="15.75" customHeight="1" x14ac:dyDescent="0.3">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ht="15.75" customHeight="1" x14ac:dyDescent="0.3">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ht="15.75" customHeight="1" x14ac:dyDescent="0.3">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ht="15.75" customHeight="1" x14ac:dyDescent="0.3">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ht="15.75" customHeight="1" x14ac:dyDescent="0.3">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ht="15.75" customHeight="1" x14ac:dyDescent="0.3">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ht="15.75" customHeight="1" x14ac:dyDescent="0.3">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ht="15.75" customHeight="1" x14ac:dyDescent="0.3">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ht="15.75" customHeight="1" x14ac:dyDescent="0.3">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ht="15.75" customHeight="1" x14ac:dyDescent="0.3">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ht="15.75" customHeight="1" x14ac:dyDescent="0.3">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ht="15.75" customHeight="1" x14ac:dyDescent="0.3">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ht="15.75" customHeight="1" x14ac:dyDescent="0.3">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ht="15.75" customHeight="1" x14ac:dyDescent="0.3">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ht="15.75" customHeight="1" x14ac:dyDescent="0.3">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ht="15.75" customHeight="1" x14ac:dyDescent="0.3">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ht="15.75" customHeight="1" x14ac:dyDescent="0.3">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ht="15.75" customHeight="1" x14ac:dyDescent="0.3">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ht="15.75" customHeight="1" x14ac:dyDescent="0.3">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ht="15.75" customHeight="1" x14ac:dyDescent="0.3">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ht="15.75" customHeight="1" x14ac:dyDescent="0.3">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ht="15.75" customHeight="1" x14ac:dyDescent="0.3">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ht="15.75" customHeight="1" x14ac:dyDescent="0.3">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ht="15.75" customHeight="1" x14ac:dyDescent="0.3">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ht="15.75" customHeight="1" x14ac:dyDescent="0.3">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ht="15.75" customHeight="1" x14ac:dyDescent="0.3">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ht="15.75" customHeight="1" x14ac:dyDescent="0.3">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ht="15.75" customHeight="1" x14ac:dyDescent="0.3">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ht="15.75" customHeight="1" x14ac:dyDescent="0.3">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ht="15.75" customHeight="1" x14ac:dyDescent="0.3">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ht="15.75" customHeight="1" x14ac:dyDescent="0.3">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ht="15.75" customHeight="1" x14ac:dyDescent="0.3">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ht="15.75" customHeight="1" x14ac:dyDescent="0.3">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ht="15.75" customHeight="1" x14ac:dyDescent="0.3">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ht="15.75" customHeight="1" x14ac:dyDescent="0.3">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ht="15.75" customHeight="1" x14ac:dyDescent="0.3">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ht="15.75" customHeight="1" x14ac:dyDescent="0.3">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ht="15.75" customHeight="1" x14ac:dyDescent="0.3">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ht="15.75" customHeight="1" x14ac:dyDescent="0.3">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ht="15.75" customHeight="1" x14ac:dyDescent="0.3">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ht="15.75" customHeight="1" x14ac:dyDescent="0.3">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ht="15.75" customHeight="1" x14ac:dyDescent="0.3">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ht="15.75" customHeight="1" x14ac:dyDescent="0.3">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ht="15.75" customHeight="1" x14ac:dyDescent="0.3">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ht="15.75" customHeight="1" x14ac:dyDescent="0.3">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ht="15.75" customHeight="1" x14ac:dyDescent="0.3">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ht="15.75" customHeight="1" x14ac:dyDescent="0.3">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ht="15.75" customHeight="1" x14ac:dyDescent="0.3">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ht="15.75" customHeight="1" x14ac:dyDescent="0.3">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ht="15.75" customHeight="1" x14ac:dyDescent="0.3">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ht="15.75" customHeight="1" x14ac:dyDescent="0.3">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ht="15.75" customHeight="1" x14ac:dyDescent="0.3">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ht="15.75" customHeight="1" x14ac:dyDescent="0.3">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ht="15.75" customHeight="1" x14ac:dyDescent="0.3">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ht="15.75" customHeight="1" x14ac:dyDescent="0.3">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ht="15.75" customHeight="1" x14ac:dyDescent="0.3">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ht="15.75" customHeight="1" x14ac:dyDescent="0.3">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ht="15.75" customHeight="1" x14ac:dyDescent="0.3">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ht="15.75" customHeight="1" x14ac:dyDescent="0.3">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ht="15.75" customHeight="1" x14ac:dyDescent="0.3">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ht="15.75" customHeight="1" x14ac:dyDescent="0.3">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ht="15.75" customHeight="1" x14ac:dyDescent="0.3">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ht="15.75" customHeight="1" x14ac:dyDescent="0.3">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ht="15.75" customHeight="1" x14ac:dyDescent="0.3">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ht="15.75" customHeight="1" x14ac:dyDescent="0.3">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ht="15.75" customHeight="1" x14ac:dyDescent="0.3">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ht="15.75" customHeight="1" x14ac:dyDescent="0.3">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ht="15.75" customHeight="1" x14ac:dyDescent="0.3">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ht="15.75" customHeight="1" x14ac:dyDescent="0.3">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ht="15.75" customHeight="1" x14ac:dyDescent="0.3">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ht="15.75" customHeight="1" x14ac:dyDescent="0.3">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ht="15.75" customHeight="1" x14ac:dyDescent="0.3">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ht="15.75" customHeight="1" x14ac:dyDescent="0.3">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ht="15.75" customHeight="1" x14ac:dyDescent="0.3">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ht="15.75" customHeight="1" x14ac:dyDescent="0.3">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ht="15.75" customHeight="1" x14ac:dyDescent="0.3">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ht="15.75" customHeight="1" x14ac:dyDescent="0.3">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ht="15.75" customHeight="1" x14ac:dyDescent="0.3">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ht="15.75" customHeight="1" x14ac:dyDescent="0.3">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ht="15.75" customHeight="1" x14ac:dyDescent="0.3">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ht="15.75" customHeight="1" x14ac:dyDescent="0.3">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ht="15.75" customHeight="1" x14ac:dyDescent="0.3">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ht="15.75" customHeight="1" x14ac:dyDescent="0.3">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ht="15.75" customHeight="1" x14ac:dyDescent="0.3">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ht="15.75" customHeight="1" x14ac:dyDescent="0.3">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ht="15.75" customHeight="1" x14ac:dyDescent="0.3">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ht="15.75" customHeight="1" x14ac:dyDescent="0.3">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ht="15.75" customHeight="1" x14ac:dyDescent="0.3">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ht="15.75" customHeight="1" x14ac:dyDescent="0.3">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ht="15.75" customHeight="1" x14ac:dyDescent="0.3">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ht="15.75" customHeight="1" x14ac:dyDescent="0.3">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ht="15.75" customHeight="1" x14ac:dyDescent="0.3">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ht="15.75" customHeight="1" x14ac:dyDescent="0.3">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ht="15.75" customHeight="1" x14ac:dyDescent="0.3">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ht="15.75" customHeight="1" x14ac:dyDescent="0.3">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ht="15.75" customHeight="1" x14ac:dyDescent="0.3">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ht="15.75" customHeight="1" x14ac:dyDescent="0.3">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ht="15.75" customHeight="1" x14ac:dyDescent="0.3">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ht="15.75" customHeight="1" x14ac:dyDescent="0.3">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ht="15.75" customHeight="1" x14ac:dyDescent="0.3">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ht="15.75" customHeight="1" x14ac:dyDescent="0.3">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ht="15.75" customHeight="1" x14ac:dyDescent="0.3">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ht="15.75" customHeight="1" x14ac:dyDescent="0.3">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ht="15.75" customHeight="1" x14ac:dyDescent="0.3">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ht="15.75" customHeight="1" x14ac:dyDescent="0.3">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ht="15.75" customHeight="1" x14ac:dyDescent="0.3">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ht="15.75" customHeight="1" x14ac:dyDescent="0.3">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ht="15.75" customHeight="1" x14ac:dyDescent="0.3">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ht="15.75" customHeight="1" x14ac:dyDescent="0.3">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ht="15.75" customHeight="1" x14ac:dyDescent="0.3">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ht="15.75" customHeight="1" x14ac:dyDescent="0.3">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ht="15.75" customHeight="1" x14ac:dyDescent="0.3">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ht="15.75" customHeight="1" x14ac:dyDescent="0.3">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ht="15.75" customHeight="1" x14ac:dyDescent="0.3">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ht="15.75" customHeight="1" x14ac:dyDescent="0.3">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ht="15.75" customHeight="1" x14ac:dyDescent="0.3">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ht="15.75" customHeight="1" x14ac:dyDescent="0.3">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ht="15.75" customHeight="1" x14ac:dyDescent="0.3">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ht="15.75" customHeight="1" x14ac:dyDescent="0.3">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ht="15.75" customHeight="1" x14ac:dyDescent="0.3">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ht="15.75" customHeight="1" x14ac:dyDescent="0.3">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ht="15.75" customHeight="1" x14ac:dyDescent="0.3">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ht="15.75" customHeight="1" x14ac:dyDescent="0.3">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ht="15.75" customHeight="1" x14ac:dyDescent="0.3">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ht="15.75" customHeight="1" x14ac:dyDescent="0.3">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ht="15.75" customHeight="1" x14ac:dyDescent="0.3">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ht="15.75" customHeight="1" x14ac:dyDescent="0.3">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ht="15.75" customHeight="1" x14ac:dyDescent="0.3">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ht="15.75" customHeight="1" x14ac:dyDescent="0.3">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ht="15.75" customHeight="1" x14ac:dyDescent="0.3">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ht="15.75" customHeight="1" x14ac:dyDescent="0.3">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ht="15.75" customHeight="1" x14ac:dyDescent="0.3">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ht="15.75" customHeight="1" x14ac:dyDescent="0.3">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ht="15.75" customHeight="1" x14ac:dyDescent="0.3">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ht="15.75" customHeight="1" x14ac:dyDescent="0.3">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ht="15.75" customHeight="1" x14ac:dyDescent="0.3">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ht="15.75" customHeight="1" x14ac:dyDescent="0.3">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ht="15.75" customHeight="1" x14ac:dyDescent="0.3">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ht="15.75" customHeight="1" x14ac:dyDescent="0.3">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ht="15.75" customHeight="1" x14ac:dyDescent="0.3">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ht="15.75" customHeight="1" x14ac:dyDescent="0.3">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ht="15.75" customHeight="1" x14ac:dyDescent="0.3">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ht="15.75" customHeight="1" x14ac:dyDescent="0.3">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ht="15.75" customHeight="1" x14ac:dyDescent="0.3">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ht="15.75" customHeight="1" x14ac:dyDescent="0.3">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ht="15.75" customHeight="1" x14ac:dyDescent="0.3">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ht="15.75" customHeight="1" x14ac:dyDescent="0.3">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ht="15.75" customHeight="1" x14ac:dyDescent="0.3">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ht="15.75" customHeight="1" x14ac:dyDescent="0.3">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ht="15.75" customHeight="1" x14ac:dyDescent="0.3">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ht="15.75" customHeight="1" x14ac:dyDescent="0.3">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ht="15.75" customHeight="1" x14ac:dyDescent="0.3">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ht="15.75" customHeight="1" x14ac:dyDescent="0.3">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ht="15.75" customHeight="1" x14ac:dyDescent="0.3">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ht="15.75" customHeight="1" x14ac:dyDescent="0.3">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ht="15.75" customHeight="1" x14ac:dyDescent="0.3">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ht="15.75" customHeight="1" x14ac:dyDescent="0.3">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ht="15.75" customHeight="1" x14ac:dyDescent="0.3">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ht="15.75" customHeight="1" x14ac:dyDescent="0.3">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ht="15.75" customHeight="1" x14ac:dyDescent="0.3">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ht="15.75" customHeight="1" x14ac:dyDescent="0.3">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ht="15.75" customHeight="1" x14ac:dyDescent="0.3">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ht="15.75" customHeight="1" x14ac:dyDescent="0.3">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ht="15.75" customHeight="1" x14ac:dyDescent="0.3">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ht="15.75" customHeight="1" x14ac:dyDescent="0.3">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ht="15.75" customHeight="1" x14ac:dyDescent="0.3">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ht="15.75" customHeight="1" x14ac:dyDescent="0.3">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ht="15.75" customHeight="1" x14ac:dyDescent="0.3">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ht="15.75" customHeight="1" x14ac:dyDescent="0.3">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ht="15.75" customHeight="1" x14ac:dyDescent="0.3">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ht="15.75" customHeight="1" x14ac:dyDescent="0.3">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ht="15.75" customHeight="1" x14ac:dyDescent="0.3">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ht="15.75" customHeight="1" x14ac:dyDescent="0.3">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ht="15.75" customHeight="1" x14ac:dyDescent="0.3">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ht="15.75" customHeight="1" x14ac:dyDescent="0.3">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ht="15.75" customHeight="1" x14ac:dyDescent="0.3">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ht="15.75" customHeight="1" x14ac:dyDescent="0.3">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ht="15.75" customHeight="1" x14ac:dyDescent="0.3">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ht="15.75" customHeight="1" x14ac:dyDescent="0.3">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ht="15.75" customHeight="1" x14ac:dyDescent="0.3">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ht="15.75" customHeight="1" x14ac:dyDescent="0.3">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ht="15.75" customHeight="1" x14ac:dyDescent="0.3">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ht="15.75" customHeight="1" x14ac:dyDescent="0.3">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ht="15.75" customHeight="1" x14ac:dyDescent="0.3">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ht="15.75" customHeight="1" x14ac:dyDescent="0.3">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ht="15.75" customHeight="1" x14ac:dyDescent="0.3">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ht="15.75" customHeight="1" x14ac:dyDescent="0.3">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ht="15.75" customHeight="1" x14ac:dyDescent="0.3">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ht="15.75" customHeight="1" x14ac:dyDescent="0.3">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ht="15.75" customHeight="1" x14ac:dyDescent="0.3">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ht="15.75" customHeight="1" x14ac:dyDescent="0.3">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ht="15.75" customHeight="1" x14ac:dyDescent="0.3">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ht="15.75" customHeight="1" x14ac:dyDescent="0.3">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ht="15.75" customHeight="1" x14ac:dyDescent="0.3">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ht="15.75" customHeight="1" x14ac:dyDescent="0.3">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ht="15.75" customHeight="1" x14ac:dyDescent="0.3">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ht="15.75" customHeight="1" x14ac:dyDescent="0.3">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ht="15.75" customHeight="1" x14ac:dyDescent="0.3">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ht="15.75" customHeight="1" x14ac:dyDescent="0.3">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ht="15.75" customHeight="1" x14ac:dyDescent="0.3">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ht="15.75" customHeight="1" x14ac:dyDescent="0.3">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ht="15.75" customHeight="1" x14ac:dyDescent="0.3">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ht="15.75" customHeight="1" x14ac:dyDescent="0.3">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ht="15.75" customHeight="1" x14ac:dyDescent="0.3">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ht="15.75" customHeight="1" x14ac:dyDescent="0.3">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ht="15.75" customHeight="1" x14ac:dyDescent="0.3">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ht="15.75" customHeight="1" x14ac:dyDescent="0.3">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ht="15.75" customHeight="1" x14ac:dyDescent="0.3">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ht="15.75" customHeight="1" x14ac:dyDescent="0.3">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ht="15.75" customHeight="1" x14ac:dyDescent="0.3">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ht="15.75" customHeight="1" x14ac:dyDescent="0.3">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ht="15.75" customHeight="1" x14ac:dyDescent="0.3">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ht="15.75" customHeight="1" x14ac:dyDescent="0.3">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ht="15.75" customHeight="1" x14ac:dyDescent="0.3">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ht="15.75" customHeight="1" x14ac:dyDescent="0.3">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ht="15.75" customHeight="1" x14ac:dyDescent="0.3">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ht="15.75" customHeight="1" x14ac:dyDescent="0.3">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ht="15.75" customHeight="1" x14ac:dyDescent="0.3">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ht="15.75" customHeight="1" x14ac:dyDescent="0.3">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ht="15.75" customHeight="1" x14ac:dyDescent="0.3">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ht="15.75" customHeight="1" x14ac:dyDescent="0.3">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ht="15.75" customHeight="1" x14ac:dyDescent="0.3">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ht="15.75" customHeight="1" x14ac:dyDescent="0.3">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ht="15.75" customHeight="1" x14ac:dyDescent="0.3">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ht="15.75" customHeight="1" x14ac:dyDescent="0.3">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ht="15.75" customHeight="1" x14ac:dyDescent="0.3">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ht="15.75" customHeight="1" x14ac:dyDescent="0.3">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ht="15.75" customHeight="1" x14ac:dyDescent="0.3">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ht="15.75" customHeight="1" x14ac:dyDescent="0.3">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ht="15.75" customHeight="1" x14ac:dyDescent="0.3">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ht="15.75" customHeight="1" x14ac:dyDescent="0.3">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ht="15.75" customHeight="1" x14ac:dyDescent="0.3">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ht="15.75" customHeight="1" x14ac:dyDescent="0.3">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ht="15.75" customHeight="1" x14ac:dyDescent="0.3">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ht="15.75" customHeight="1" x14ac:dyDescent="0.3">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ht="15.75" customHeight="1" x14ac:dyDescent="0.3">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ht="15.75" customHeight="1" x14ac:dyDescent="0.3">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ht="15.75" customHeight="1" x14ac:dyDescent="0.3">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ht="15.75" customHeight="1" x14ac:dyDescent="0.3">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ht="15.75" customHeight="1" x14ac:dyDescent="0.3">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ht="15.75" customHeight="1" x14ac:dyDescent="0.3">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ht="15.75" customHeight="1" x14ac:dyDescent="0.3">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ht="15.75" customHeight="1" x14ac:dyDescent="0.3">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ht="15.75" customHeight="1" x14ac:dyDescent="0.3">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ht="15.75" customHeight="1" x14ac:dyDescent="0.3">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ht="15.75" customHeight="1" x14ac:dyDescent="0.3">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ht="15.75" customHeight="1" x14ac:dyDescent="0.3">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ht="15.75" customHeight="1" x14ac:dyDescent="0.3">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ht="15.75" customHeight="1" x14ac:dyDescent="0.3">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ht="15.75" customHeight="1" x14ac:dyDescent="0.3">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ht="15.75" customHeight="1" x14ac:dyDescent="0.3">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ht="15.75" customHeight="1" x14ac:dyDescent="0.3">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ht="15.75" customHeight="1" x14ac:dyDescent="0.3">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ht="15.75" customHeight="1" x14ac:dyDescent="0.3">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ht="15.75" customHeight="1" x14ac:dyDescent="0.3">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ht="15.75" customHeight="1" x14ac:dyDescent="0.3">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ht="15.75" customHeight="1" x14ac:dyDescent="0.3">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ht="15.75" customHeight="1" x14ac:dyDescent="0.3">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ht="15.75" customHeight="1" x14ac:dyDescent="0.3">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ht="15.75" customHeight="1" x14ac:dyDescent="0.3">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ht="15.75" customHeight="1" x14ac:dyDescent="0.3">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ht="15.75" customHeight="1" x14ac:dyDescent="0.3">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ht="15.75" customHeight="1" x14ac:dyDescent="0.3">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ht="15.75" customHeight="1" x14ac:dyDescent="0.3">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ht="15.75" customHeight="1" x14ac:dyDescent="0.3">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ht="15.75" customHeight="1" x14ac:dyDescent="0.3">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ht="15.75" customHeight="1" x14ac:dyDescent="0.3">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ht="15.75" customHeight="1" x14ac:dyDescent="0.3">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ht="15.75" customHeight="1" x14ac:dyDescent="0.3">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ht="15.75" customHeight="1" x14ac:dyDescent="0.3">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ht="15.75" customHeight="1" x14ac:dyDescent="0.3">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ht="15.75" customHeight="1" x14ac:dyDescent="0.3">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ht="15.75" customHeight="1" x14ac:dyDescent="0.3">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ht="15.75" customHeight="1" x14ac:dyDescent="0.3">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ht="15.75" customHeight="1" x14ac:dyDescent="0.3">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ht="15.75" customHeight="1" x14ac:dyDescent="0.3">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ht="15.75" customHeight="1" x14ac:dyDescent="0.3">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ht="15.75" customHeight="1" x14ac:dyDescent="0.3">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ht="15.75" customHeight="1" x14ac:dyDescent="0.3">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ht="15.75" customHeight="1" x14ac:dyDescent="0.3">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ht="15.75" customHeight="1" x14ac:dyDescent="0.3">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ht="15.75" customHeight="1" x14ac:dyDescent="0.3">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ht="15.75" customHeight="1" x14ac:dyDescent="0.3">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ht="15.75" customHeight="1" x14ac:dyDescent="0.3">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ht="15.75" customHeight="1" x14ac:dyDescent="0.3">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ht="15.75" customHeight="1" x14ac:dyDescent="0.3">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ht="15.75" customHeight="1" x14ac:dyDescent="0.3">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ht="15.75" customHeight="1" x14ac:dyDescent="0.3">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ht="15.75" customHeight="1" x14ac:dyDescent="0.3">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ht="15.75" customHeight="1" x14ac:dyDescent="0.3">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ht="15.75" customHeight="1" x14ac:dyDescent="0.3">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ht="15.75" customHeight="1" x14ac:dyDescent="0.3">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ht="15.75" customHeight="1" x14ac:dyDescent="0.3">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ht="15.75" customHeight="1" x14ac:dyDescent="0.3">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ht="15.75" customHeight="1" x14ac:dyDescent="0.3">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ht="15.75" customHeight="1" x14ac:dyDescent="0.3">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ht="15.75" customHeight="1" x14ac:dyDescent="0.3">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ht="15.75" customHeight="1" x14ac:dyDescent="0.3">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ht="15.75" customHeight="1" x14ac:dyDescent="0.3">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ht="15.75" customHeight="1" x14ac:dyDescent="0.3">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ht="15.75" customHeight="1" x14ac:dyDescent="0.3">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ht="15.75" customHeight="1" x14ac:dyDescent="0.3">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ht="15.75" customHeight="1" x14ac:dyDescent="0.3">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ht="15.75" customHeight="1" x14ac:dyDescent="0.3">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ht="15.75" customHeight="1" x14ac:dyDescent="0.3">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ht="15.75" customHeight="1" x14ac:dyDescent="0.3">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ht="15.75" customHeight="1" x14ac:dyDescent="0.3">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ht="15.75" customHeight="1" x14ac:dyDescent="0.3">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ht="15.75" customHeight="1" x14ac:dyDescent="0.3">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ht="15.75" customHeight="1" x14ac:dyDescent="0.3">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ht="15.75" customHeight="1" x14ac:dyDescent="0.3">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ht="15.75" customHeight="1" x14ac:dyDescent="0.3">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ht="15.75" customHeight="1" x14ac:dyDescent="0.3">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ht="15.75" customHeight="1" x14ac:dyDescent="0.3">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ht="15.75" customHeight="1" x14ac:dyDescent="0.3">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ht="15.75" customHeight="1" x14ac:dyDescent="0.3">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ht="15.75" customHeight="1" x14ac:dyDescent="0.3">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ht="15.75" customHeight="1" x14ac:dyDescent="0.3">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ht="15.75" customHeight="1" x14ac:dyDescent="0.3">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ht="15.75" customHeight="1" x14ac:dyDescent="0.3">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ht="15.75" customHeight="1" x14ac:dyDescent="0.3">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ht="15.75" customHeight="1" x14ac:dyDescent="0.3">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ht="15.75" customHeight="1" x14ac:dyDescent="0.3">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ht="15.75" customHeight="1" x14ac:dyDescent="0.3">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ht="15.75" customHeight="1" x14ac:dyDescent="0.3">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ht="15.75" customHeight="1" x14ac:dyDescent="0.3">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ht="15.75" customHeight="1" x14ac:dyDescent="0.3">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ht="15.75" customHeight="1" x14ac:dyDescent="0.3">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ht="15.75" customHeight="1" x14ac:dyDescent="0.3">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ht="15.75" customHeight="1" x14ac:dyDescent="0.3">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ht="15.75" customHeight="1" x14ac:dyDescent="0.3">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ht="15.75" customHeight="1" x14ac:dyDescent="0.3">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ht="15.75" customHeight="1" x14ac:dyDescent="0.3">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ht="15.75" customHeight="1" x14ac:dyDescent="0.3">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ht="15.75" customHeight="1" x14ac:dyDescent="0.3">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ht="15.75" customHeight="1" x14ac:dyDescent="0.3">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ht="15.75" customHeight="1" x14ac:dyDescent="0.3">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ht="15.75" customHeight="1" x14ac:dyDescent="0.3">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ht="15.75" customHeight="1" x14ac:dyDescent="0.3">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ht="15.75" customHeight="1" x14ac:dyDescent="0.3">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ht="15.75" customHeight="1" x14ac:dyDescent="0.3">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ht="15.75" customHeight="1" x14ac:dyDescent="0.3">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ht="15.75" customHeight="1" x14ac:dyDescent="0.3">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ht="15.75" customHeight="1" x14ac:dyDescent="0.3">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ht="15.75" customHeight="1" x14ac:dyDescent="0.3">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ht="15.75" customHeight="1" x14ac:dyDescent="0.3">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ht="15.75" customHeight="1" x14ac:dyDescent="0.3">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ht="15.75" customHeight="1" x14ac:dyDescent="0.3">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ht="15.75" customHeight="1" x14ac:dyDescent="0.3">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ht="15.75" customHeight="1" x14ac:dyDescent="0.3">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ht="15.75" customHeight="1" x14ac:dyDescent="0.3">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ht="15.75" customHeight="1" x14ac:dyDescent="0.3">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ht="15.75" customHeight="1" x14ac:dyDescent="0.3">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ht="15.75" customHeight="1" x14ac:dyDescent="0.3">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ht="15.75" customHeight="1" x14ac:dyDescent="0.3">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ht="15.75" customHeight="1" x14ac:dyDescent="0.3">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ht="15.75" customHeight="1" x14ac:dyDescent="0.3">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ht="15.75" customHeight="1" x14ac:dyDescent="0.3">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ht="15.75" customHeight="1" x14ac:dyDescent="0.3">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ht="15.75" customHeight="1" x14ac:dyDescent="0.3">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ht="15.75" customHeight="1" x14ac:dyDescent="0.3">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ht="15.75" customHeight="1" x14ac:dyDescent="0.3">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ht="15.75" customHeight="1" x14ac:dyDescent="0.3">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ht="15.75" customHeight="1" x14ac:dyDescent="0.3">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ht="15.75" customHeight="1" x14ac:dyDescent="0.3">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ht="15.75" customHeight="1" x14ac:dyDescent="0.3">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ht="15.75" customHeight="1" x14ac:dyDescent="0.3">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ht="15.75" customHeight="1" x14ac:dyDescent="0.3">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ht="15.75" customHeight="1" x14ac:dyDescent="0.3">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ht="15.75" customHeight="1" x14ac:dyDescent="0.3">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ht="15.75" customHeight="1" x14ac:dyDescent="0.3">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ht="15.75" customHeight="1" x14ac:dyDescent="0.3">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ht="15.75" customHeight="1" x14ac:dyDescent="0.3">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ht="15.75" customHeight="1" x14ac:dyDescent="0.3">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ht="15.75" customHeight="1" x14ac:dyDescent="0.3">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ht="15.75" customHeight="1" x14ac:dyDescent="0.3">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ht="15.75" customHeight="1" x14ac:dyDescent="0.3">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ht="15.75" customHeight="1" x14ac:dyDescent="0.3">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ht="15.75" customHeight="1" x14ac:dyDescent="0.3">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ht="15.75" customHeight="1" x14ac:dyDescent="0.3">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ht="15.75" customHeight="1" x14ac:dyDescent="0.3">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ht="15.75" customHeight="1" x14ac:dyDescent="0.3">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ht="15.75" customHeight="1" x14ac:dyDescent="0.3">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ht="15.75" customHeight="1" x14ac:dyDescent="0.3">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ht="15.75" customHeight="1" x14ac:dyDescent="0.3">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ht="15.75" customHeight="1" x14ac:dyDescent="0.3">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ht="15.75" customHeight="1" x14ac:dyDescent="0.3">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ht="15.75" customHeight="1" x14ac:dyDescent="0.3">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ht="15.75" customHeight="1" x14ac:dyDescent="0.3">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ht="15.75" customHeight="1" x14ac:dyDescent="0.3">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ht="15.75" customHeight="1" x14ac:dyDescent="0.3">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ht="15.75" customHeight="1" x14ac:dyDescent="0.3">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ht="15.75" customHeight="1" x14ac:dyDescent="0.3">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ht="15.75" customHeight="1" x14ac:dyDescent="0.3">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ht="15.75" customHeight="1" x14ac:dyDescent="0.3">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ht="15.75" customHeight="1" x14ac:dyDescent="0.3">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ht="15.75" customHeight="1" x14ac:dyDescent="0.3">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ht="15.75" customHeight="1" x14ac:dyDescent="0.3">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ht="15.75" customHeight="1" x14ac:dyDescent="0.3">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ht="15.75" customHeight="1" x14ac:dyDescent="0.3">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ht="15.75" customHeight="1" x14ac:dyDescent="0.3">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ht="15.75" customHeight="1" x14ac:dyDescent="0.3">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ht="15.75" customHeight="1" x14ac:dyDescent="0.3">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ht="15.75" customHeight="1" x14ac:dyDescent="0.3">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ht="15.75" customHeight="1" x14ac:dyDescent="0.3">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ht="15.75" customHeight="1" x14ac:dyDescent="0.3">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ht="15.75" customHeight="1" x14ac:dyDescent="0.3">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ht="15.75" customHeight="1" x14ac:dyDescent="0.3">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ht="15.75" customHeight="1" x14ac:dyDescent="0.3">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ht="15.75" customHeight="1" x14ac:dyDescent="0.3">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ht="15.75" customHeight="1" x14ac:dyDescent="0.3">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ht="15.75" customHeight="1" x14ac:dyDescent="0.3">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ht="15.75" customHeight="1" x14ac:dyDescent="0.3">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ht="15.75" customHeight="1" x14ac:dyDescent="0.3">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ht="15.75" customHeight="1" x14ac:dyDescent="0.3">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ht="15.75" customHeight="1" x14ac:dyDescent="0.3">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ht="15.75" customHeight="1" x14ac:dyDescent="0.3">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ht="15.75" customHeight="1" x14ac:dyDescent="0.3">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ht="15.75" customHeight="1" x14ac:dyDescent="0.3">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ht="15.75" customHeight="1" x14ac:dyDescent="0.3">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ht="15.75" customHeight="1" x14ac:dyDescent="0.3">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ht="15.75" customHeight="1" x14ac:dyDescent="0.3">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ht="15.75" customHeight="1" x14ac:dyDescent="0.3">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ht="15.75" customHeight="1" x14ac:dyDescent="0.3">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ht="15.75" customHeight="1" x14ac:dyDescent="0.3">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ht="15.75" customHeight="1" x14ac:dyDescent="0.3">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ht="15.75" customHeight="1" x14ac:dyDescent="0.3">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ht="15.75" customHeight="1" x14ac:dyDescent="0.3">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ht="15.75" customHeight="1" x14ac:dyDescent="0.3">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ht="15.75" customHeight="1" x14ac:dyDescent="0.3">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ht="15.75" customHeight="1" x14ac:dyDescent="0.3">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ht="15.75" customHeight="1" x14ac:dyDescent="0.3">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ht="15.75" customHeight="1" x14ac:dyDescent="0.3">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ht="15.75" customHeight="1" x14ac:dyDescent="0.3">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ht="15.75" customHeight="1" x14ac:dyDescent="0.3">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ht="15.75" customHeight="1" x14ac:dyDescent="0.3">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ht="15.75" customHeight="1" x14ac:dyDescent="0.3">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ht="15.75" customHeight="1" x14ac:dyDescent="0.3">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ht="15.75" customHeight="1" x14ac:dyDescent="0.3">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ht="15.75" customHeight="1" x14ac:dyDescent="0.3">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ht="15.75" customHeight="1" x14ac:dyDescent="0.3">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ht="15.75" customHeight="1" x14ac:dyDescent="0.3">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ht="15.75" customHeight="1" x14ac:dyDescent="0.3">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ht="15.75" customHeight="1" x14ac:dyDescent="0.3">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ht="15.75" customHeight="1" x14ac:dyDescent="0.3">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ht="15.75" customHeight="1" x14ac:dyDescent="0.3">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ht="15.75" customHeight="1" x14ac:dyDescent="0.3">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ht="15.75" customHeight="1" x14ac:dyDescent="0.3">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ht="15.75" customHeight="1" x14ac:dyDescent="0.3">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ht="15.75" customHeight="1" x14ac:dyDescent="0.3">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ht="15.75" customHeight="1" x14ac:dyDescent="0.3">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ht="15.75" customHeight="1" x14ac:dyDescent="0.3">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ht="15.75" customHeight="1" x14ac:dyDescent="0.3">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ht="15.75" customHeight="1" x14ac:dyDescent="0.3">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ht="15.75" customHeight="1" x14ac:dyDescent="0.3">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ht="15.75" customHeight="1" x14ac:dyDescent="0.3">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ht="15.75" customHeight="1" x14ac:dyDescent="0.3">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ht="15.75" customHeight="1" x14ac:dyDescent="0.3">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ht="15.75" customHeight="1" x14ac:dyDescent="0.3">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ht="15.75" customHeight="1" x14ac:dyDescent="0.3">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ht="15.75" customHeight="1" x14ac:dyDescent="0.3">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ht="15.75" customHeight="1" x14ac:dyDescent="0.3">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ht="15.75" customHeight="1" x14ac:dyDescent="0.3">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ht="15.75" customHeight="1" x14ac:dyDescent="0.3">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ht="15.75" customHeight="1" x14ac:dyDescent="0.3">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ht="15.75" customHeight="1" x14ac:dyDescent="0.3">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ht="15.75" customHeight="1" x14ac:dyDescent="0.3">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ht="15.75" customHeight="1" x14ac:dyDescent="0.3">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ht="15.75" customHeight="1" x14ac:dyDescent="0.3">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ht="15.75" customHeight="1" x14ac:dyDescent="0.3">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ht="15.75" customHeight="1" x14ac:dyDescent="0.3">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ht="15.75" customHeight="1" x14ac:dyDescent="0.3">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ht="15.75" customHeight="1" x14ac:dyDescent="0.3">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ht="15.75" customHeight="1" x14ac:dyDescent="0.3">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ht="15.75" customHeight="1" x14ac:dyDescent="0.3">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ht="15.75" customHeight="1" x14ac:dyDescent="0.3">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ht="15.75" customHeight="1" x14ac:dyDescent="0.3">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ht="15.75" customHeight="1" x14ac:dyDescent="0.3">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ht="15.75" customHeight="1" x14ac:dyDescent="0.3">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ht="15.75" customHeight="1" x14ac:dyDescent="0.3">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ht="15.75" customHeight="1" x14ac:dyDescent="0.3">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ht="15.75" customHeight="1" x14ac:dyDescent="0.3">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ht="15.75" customHeight="1" x14ac:dyDescent="0.3">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ht="15.75" customHeight="1" x14ac:dyDescent="0.3">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ht="15.75" customHeight="1" x14ac:dyDescent="0.3">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ht="15.75" customHeight="1" x14ac:dyDescent="0.3">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ht="15.75" customHeight="1" x14ac:dyDescent="0.3">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ht="15.75" customHeight="1" x14ac:dyDescent="0.3">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ht="15.75" customHeight="1" x14ac:dyDescent="0.3">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ht="15.75" customHeight="1" x14ac:dyDescent="0.3">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ht="15.75" customHeight="1" x14ac:dyDescent="0.3">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ht="15.75" customHeight="1" x14ac:dyDescent="0.3">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ht="15.75" customHeight="1" x14ac:dyDescent="0.3">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ht="15.75" customHeight="1" x14ac:dyDescent="0.3">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ht="15.75" customHeight="1" x14ac:dyDescent="0.3">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ht="15.75" customHeight="1" x14ac:dyDescent="0.3">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ht="15.75" customHeight="1" x14ac:dyDescent="0.3">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ht="15.75" customHeight="1" x14ac:dyDescent="0.3">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ht="15.75" customHeight="1" x14ac:dyDescent="0.3">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ht="15.75" customHeight="1" x14ac:dyDescent="0.3">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ht="15.75" customHeight="1" x14ac:dyDescent="0.3">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ht="15.75" customHeight="1" x14ac:dyDescent="0.3">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ht="15.75" customHeight="1" x14ac:dyDescent="0.3">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ht="15.75" customHeight="1" x14ac:dyDescent="0.3">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ht="15.75" customHeight="1" x14ac:dyDescent="0.3">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ht="15.75" customHeight="1" x14ac:dyDescent="0.3">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ht="15.75" customHeight="1" x14ac:dyDescent="0.3">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ht="15.75" customHeight="1" x14ac:dyDescent="0.3">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ht="15.75" customHeight="1" x14ac:dyDescent="0.3">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ht="15.75" customHeight="1" x14ac:dyDescent="0.3">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ht="15.75" customHeight="1" x14ac:dyDescent="0.3">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ht="15.75" customHeight="1" x14ac:dyDescent="0.3">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ht="15.75" customHeight="1" x14ac:dyDescent="0.3">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ht="15.75" customHeight="1" x14ac:dyDescent="0.3">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ht="15.75" customHeight="1" x14ac:dyDescent="0.3">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ht="15.75" customHeight="1" x14ac:dyDescent="0.3">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ht="15.75" customHeight="1" x14ac:dyDescent="0.3">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ht="15.75" customHeight="1" x14ac:dyDescent="0.3">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ht="15.75" customHeight="1" x14ac:dyDescent="0.3">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ht="15.75" customHeight="1" x14ac:dyDescent="0.3">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ht="15.75" customHeight="1" x14ac:dyDescent="0.3">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ht="15.75" customHeight="1" x14ac:dyDescent="0.3">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ht="15.75" customHeight="1" x14ac:dyDescent="0.3">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ht="15.75" customHeight="1" x14ac:dyDescent="0.3">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ht="15.75" customHeight="1" x14ac:dyDescent="0.3">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ht="15.75" customHeight="1" x14ac:dyDescent="0.3">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ht="15.75" customHeight="1" x14ac:dyDescent="0.3">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ht="15.75" customHeight="1" x14ac:dyDescent="0.3">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ht="15.75" customHeight="1" x14ac:dyDescent="0.3">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ht="15.75" customHeight="1" x14ac:dyDescent="0.3">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ht="15.75" customHeight="1" x14ac:dyDescent="0.3">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ht="15.75" customHeight="1" x14ac:dyDescent="0.3">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ht="15.75" customHeight="1" x14ac:dyDescent="0.3">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ht="15.75" customHeight="1" x14ac:dyDescent="0.3">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ht="15.75" customHeight="1" x14ac:dyDescent="0.3">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ht="15.75" customHeight="1" x14ac:dyDescent="0.3">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ht="15.75" customHeight="1" x14ac:dyDescent="0.3">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ht="15.75" customHeight="1" x14ac:dyDescent="0.3">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ht="15.75" customHeight="1" x14ac:dyDescent="0.3">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ht="15.75" customHeight="1" x14ac:dyDescent="0.3">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ht="15.75" customHeight="1" x14ac:dyDescent="0.3">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ht="15.75" customHeight="1" x14ac:dyDescent="0.3">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ht="15.75" customHeight="1" x14ac:dyDescent="0.3">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ht="15.75" customHeight="1" x14ac:dyDescent="0.3">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ht="15.75" customHeight="1" x14ac:dyDescent="0.3">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ht="15.75" customHeight="1" x14ac:dyDescent="0.3">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ht="15.75" customHeight="1" x14ac:dyDescent="0.3">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ht="15.75" customHeight="1" x14ac:dyDescent="0.3">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ht="15.75" customHeight="1" x14ac:dyDescent="0.3">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ht="15.75" customHeight="1" x14ac:dyDescent="0.3">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ht="15.75" customHeight="1" x14ac:dyDescent="0.3">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ht="15.75" customHeight="1" x14ac:dyDescent="0.3">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ht="15.75" customHeight="1" x14ac:dyDescent="0.3">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ht="15.75" customHeight="1" x14ac:dyDescent="0.3">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ht="15.75" customHeight="1" x14ac:dyDescent="0.3">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ht="15.75" customHeight="1" x14ac:dyDescent="0.3">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ht="15.75" customHeight="1" x14ac:dyDescent="0.3">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ht="15.75" customHeight="1" x14ac:dyDescent="0.3">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ht="15.75" customHeight="1" x14ac:dyDescent="0.3">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ht="15.75" customHeight="1" x14ac:dyDescent="0.3">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ht="15.75" customHeight="1" x14ac:dyDescent="0.3">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ht="15.75" customHeight="1" x14ac:dyDescent="0.3">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ht="15.75" customHeight="1" x14ac:dyDescent="0.3">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ht="15.75" customHeight="1" x14ac:dyDescent="0.3">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ht="15.75" customHeight="1" x14ac:dyDescent="0.3">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ht="15.75" customHeight="1" x14ac:dyDescent="0.3">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ht="15.75" customHeight="1" x14ac:dyDescent="0.3">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ht="15.75" customHeight="1" x14ac:dyDescent="0.3">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ht="15.75" customHeight="1" x14ac:dyDescent="0.3">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ht="15.75" customHeight="1" x14ac:dyDescent="0.3">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ht="15.75" customHeight="1" x14ac:dyDescent="0.3">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ht="15.75" customHeight="1" x14ac:dyDescent="0.3">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ht="15.75" customHeight="1" x14ac:dyDescent="0.3">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ht="15.75" customHeight="1" x14ac:dyDescent="0.3">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ht="15.75" customHeight="1" x14ac:dyDescent="0.3">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ht="15.75" customHeight="1" x14ac:dyDescent="0.3">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ht="15.75" customHeight="1" x14ac:dyDescent="0.3">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ht="15.75" customHeight="1" x14ac:dyDescent="0.3">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ht="15.75" customHeight="1" x14ac:dyDescent="0.3">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ht="15.75" customHeight="1" x14ac:dyDescent="0.3">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ht="15.75" customHeight="1" x14ac:dyDescent="0.3">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ht="15.75" customHeight="1" x14ac:dyDescent="0.3">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ht="15.75" customHeight="1" x14ac:dyDescent="0.3">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ht="15.75" customHeight="1" x14ac:dyDescent="0.3">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ht="15.75" customHeight="1" x14ac:dyDescent="0.3">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ht="15.75" customHeight="1" x14ac:dyDescent="0.3">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ht="15.75" customHeight="1" x14ac:dyDescent="0.3">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ht="15.75" customHeight="1" x14ac:dyDescent="0.3">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ht="15.75" customHeight="1" x14ac:dyDescent="0.3">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ht="15.75" customHeight="1" x14ac:dyDescent="0.3">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ht="15.75" customHeight="1" x14ac:dyDescent="0.3">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ht="15.75" customHeight="1" x14ac:dyDescent="0.3">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ht="15.75" customHeight="1" x14ac:dyDescent="0.3">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ht="15.75" customHeight="1" x14ac:dyDescent="0.3">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ht="15.75" customHeight="1" x14ac:dyDescent="0.3">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ht="15.75" customHeight="1" x14ac:dyDescent="0.3">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ht="15.75" customHeight="1" x14ac:dyDescent="0.3">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ht="15.75" customHeight="1" x14ac:dyDescent="0.3">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ht="15.75" customHeight="1" x14ac:dyDescent="0.3">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ht="15.75" customHeight="1" x14ac:dyDescent="0.3">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ht="15.75" customHeight="1" x14ac:dyDescent="0.3">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ht="15.75" customHeight="1" x14ac:dyDescent="0.3">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ht="15.75" customHeight="1" x14ac:dyDescent="0.3">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ht="15.75" customHeight="1" x14ac:dyDescent="0.3">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ht="15.75" customHeight="1" x14ac:dyDescent="0.3">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ht="15.75" customHeight="1" x14ac:dyDescent="0.3">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ht="15.75" customHeight="1" x14ac:dyDescent="0.3">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ht="15.75" customHeight="1" x14ac:dyDescent="0.3">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ht="15.75" customHeight="1" x14ac:dyDescent="0.3">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ht="15.75" customHeight="1" x14ac:dyDescent="0.3">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ht="15.75" customHeight="1" x14ac:dyDescent="0.3">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ht="15.75" customHeight="1" x14ac:dyDescent="0.3">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ht="15.75" customHeight="1" x14ac:dyDescent="0.3">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ht="15.75" customHeight="1" x14ac:dyDescent="0.3">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ht="15.75" customHeight="1" x14ac:dyDescent="0.3">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ht="15.75" customHeight="1" x14ac:dyDescent="0.3">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ht="15.75" customHeight="1" x14ac:dyDescent="0.3">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ht="15.75" customHeight="1" x14ac:dyDescent="0.3">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ht="15.75" customHeight="1" x14ac:dyDescent="0.3">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ht="15.75" customHeight="1" x14ac:dyDescent="0.3">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ht="15.75" customHeight="1" x14ac:dyDescent="0.3">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ht="15.75" customHeight="1" x14ac:dyDescent="0.3">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ht="15.75" customHeight="1" x14ac:dyDescent="0.3">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ht="15.75" customHeight="1" x14ac:dyDescent="0.3">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ht="15.75" customHeight="1" x14ac:dyDescent="0.3">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ht="15.75" customHeight="1" x14ac:dyDescent="0.3">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ht="15.75" customHeight="1" x14ac:dyDescent="0.3">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ht="15.75" customHeight="1" x14ac:dyDescent="0.3">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ht="15.75" customHeight="1" x14ac:dyDescent="0.3">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ht="15.75" customHeight="1" x14ac:dyDescent="0.3">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ht="15.75" customHeight="1" x14ac:dyDescent="0.3">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ht="15.75" customHeight="1" x14ac:dyDescent="0.3">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ht="15.75" customHeight="1" x14ac:dyDescent="0.3">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ht="15.75" customHeight="1" x14ac:dyDescent="0.3">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ht="15.75" customHeight="1" x14ac:dyDescent="0.3">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ht="15.75" customHeight="1" x14ac:dyDescent="0.3">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ht="15.75" customHeight="1" x14ac:dyDescent="0.3">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ht="15.75" customHeight="1" x14ac:dyDescent="0.3">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ht="15.75" customHeight="1" x14ac:dyDescent="0.3">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ht="15.75" customHeight="1" x14ac:dyDescent="0.3">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ht="15.75" customHeight="1" x14ac:dyDescent="0.3">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ht="15.75" customHeight="1" x14ac:dyDescent="0.3">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ht="15.75" customHeight="1" x14ac:dyDescent="0.3">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ht="15.75" customHeight="1" x14ac:dyDescent="0.3">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ht="15.75" customHeight="1" x14ac:dyDescent="0.3">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ht="15.75" customHeight="1" x14ac:dyDescent="0.3">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ht="15.75" customHeight="1" x14ac:dyDescent="0.3">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ht="15.75" customHeight="1" x14ac:dyDescent="0.3">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ht="15.75" customHeight="1" x14ac:dyDescent="0.3">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ht="15.75" customHeight="1" x14ac:dyDescent="0.3">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ht="15.75" customHeight="1" x14ac:dyDescent="0.3">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ht="15.75" customHeight="1" x14ac:dyDescent="0.3">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ht="15.75" customHeight="1" x14ac:dyDescent="0.3">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ht="15.75" customHeight="1" x14ac:dyDescent="0.3">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ht="15.75" customHeight="1" x14ac:dyDescent="0.3">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ht="15.75" customHeight="1" x14ac:dyDescent="0.3">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ht="15.75" customHeight="1" x14ac:dyDescent="0.3">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ht="15.75" customHeight="1" x14ac:dyDescent="0.3">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ht="15.75" customHeight="1" x14ac:dyDescent="0.3">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ht="15.75" customHeight="1" x14ac:dyDescent="0.3">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ht="15.75" customHeight="1" x14ac:dyDescent="0.3">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ht="15.75" customHeight="1" x14ac:dyDescent="0.3">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ht="15.75" customHeight="1" x14ac:dyDescent="0.3">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ht="15.75" customHeight="1" x14ac:dyDescent="0.3">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ht="15.75" customHeight="1" x14ac:dyDescent="0.3">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ht="15.75" customHeight="1" x14ac:dyDescent="0.3">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ht="15.75" customHeight="1" x14ac:dyDescent="0.3">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ht="15.75" customHeight="1" x14ac:dyDescent="0.3">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ht="15.75" customHeight="1" x14ac:dyDescent="0.3">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ht="15.75" customHeight="1" x14ac:dyDescent="0.3">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ht="15.75" customHeight="1" x14ac:dyDescent="0.3">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ht="15.75" customHeight="1" x14ac:dyDescent="0.3">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ht="15.75" customHeight="1" x14ac:dyDescent="0.3">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ht="15.75" customHeight="1" x14ac:dyDescent="0.3">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ht="15.75" customHeight="1" x14ac:dyDescent="0.3">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ht="15.75" customHeight="1" x14ac:dyDescent="0.3">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ht="15.75" customHeight="1" x14ac:dyDescent="0.3">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ht="15.75" customHeight="1" x14ac:dyDescent="0.3">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ht="15.75" customHeight="1" x14ac:dyDescent="0.3">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ht="15.75" customHeight="1" x14ac:dyDescent="0.3">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ht="15.75" customHeight="1" x14ac:dyDescent="0.3">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ht="15.75" customHeight="1" x14ac:dyDescent="0.3">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ht="15.75" customHeight="1" x14ac:dyDescent="0.3">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ht="15.75" customHeight="1" x14ac:dyDescent="0.3">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ht="15.75" customHeight="1" x14ac:dyDescent="0.3">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ht="15.75" customHeight="1" x14ac:dyDescent="0.3">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ht="15.75" customHeight="1" x14ac:dyDescent="0.3">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ht="15.75" customHeight="1" x14ac:dyDescent="0.3">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ht="15.75" customHeight="1" x14ac:dyDescent="0.3">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ht="15.75" customHeight="1" x14ac:dyDescent="0.3">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ht="15.75" customHeight="1" x14ac:dyDescent="0.3">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ht="15.75" customHeight="1" x14ac:dyDescent="0.3">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ht="15.75" customHeight="1" x14ac:dyDescent="0.3">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ht="15.75" customHeight="1" x14ac:dyDescent="0.3">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ht="15.75" customHeight="1" x14ac:dyDescent="0.3">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ht="15.75" customHeight="1" x14ac:dyDescent="0.3">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ht="15.75" customHeight="1" x14ac:dyDescent="0.3">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ht="15.75" customHeight="1" x14ac:dyDescent="0.3">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ht="15.75" customHeight="1" x14ac:dyDescent="0.3">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ht="15.75" customHeight="1" x14ac:dyDescent="0.3">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ht="15.75" customHeight="1" x14ac:dyDescent="0.3">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ht="15.75" customHeight="1" x14ac:dyDescent="0.3">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ht="15.75" customHeight="1" x14ac:dyDescent="0.3">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ht="15.75" customHeight="1" x14ac:dyDescent="0.3">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ht="15.75" customHeight="1" x14ac:dyDescent="0.3">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ht="15.75" customHeight="1" x14ac:dyDescent="0.3">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ht="15.75" customHeight="1" x14ac:dyDescent="0.3">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ht="15.75" customHeight="1" x14ac:dyDescent="0.3">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ht="15.75" customHeight="1" x14ac:dyDescent="0.3">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ht="15.75" customHeight="1" x14ac:dyDescent="0.3">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ht="15.75" customHeight="1" x14ac:dyDescent="0.3">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ht="15.75" customHeight="1" x14ac:dyDescent="0.3">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ht="15.75" customHeight="1" x14ac:dyDescent="0.3">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ht="15.75" customHeight="1" x14ac:dyDescent="0.3">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ht="15.75" customHeight="1" x14ac:dyDescent="0.3">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ht="15.75" customHeight="1" x14ac:dyDescent="0.3">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ht="15.75" customHeight="1" x14ac:dyDescent="0.3">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ht="15.75" customHeight="1" x14ac:dyDescent="0.3">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ht="15.75" customHeight="1" x14ac:dyDescent="0.3">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ht="15.75" customHeight="1" x14ac:dyDescent="0.3">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ht="15.75" customHeight="1" x14ac:dyDescent="0.3">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ht="15.75" customHeight="1" x14ac:dyDescent="0.3">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ht="15.75" customHeight="1" x14ac:dyDescent="0.3">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ht="15.75" customHeight="1" x14ac:dyDescent="0.3">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ht="15.75" customHeight="1" x14ac:dyDescent="0.3">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ht="15.75" customHeight="1" x14ac:dyDescent="0.3">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ht="15.75" customHeight="1" x14ac:dyDescent="0.3">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ht="15.75" customHeight="1" x14ac:dyDescent="0.3">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ht="15.75" customHeight="1" x14ac:dyDescent="0.3">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ht="15.75" customHeight="1" x14ac:dyDescent="0.3">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ht="15.75" customHeight="1" x14ac:dyDescent="0.3">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ht="15.75" customHeight="1" x14ac:dyDescent="0.3">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ht="15.75" customHeight="1" x14ac:dyDescent="0.3">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ht="15.75" customHeight="1" x14ac:dyDescent="0.3">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ht="15.75" customHeight="1" x14ac:dyDescent="0.3">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ht="15.75" customHeight="1" x14ac:dyDescent="0.3">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ht="15.75" customHeight="1" x14ac:dyDescent="0.3">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ht="15.75" customHeight="1" x14ac:dyDescent="0.3">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ht="15.75" customHeight="1" x14ac:dyDescent="0.3">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ht="15.75" customHeight="1" x14ac:dyDescent="0.3">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ht="15.75" customHeight="1" x14ac:dyDescent="0.3">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ht="15.75" customHeight="1" x14ac:dyDescent="0.3">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ht="15.75" customHeight="1" x14ac:dyDescent="0.3">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ht="15.75" customHeight="1" x14ac:dyDescent="0.3">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ht="15.75" customHeight="1" x14ac:dyDescent="0.3">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ht="15.75" customHeight="1" x14ac:dyDescent="0.3">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ht="15.75" customHeight="1" x14ac:dyDescent="0.3">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ht="15.75" customHeight="1" x14ac:dyDescent="0.3">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ht="15.75" customHeight="1" x14ac:dyDescent="0.3">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ht="15.75" customHeight="1" x14ac:dyDescent="0.3">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ht="15.75" customHeight="1" x14ac:dyDescent="0.3">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ht="15.75" customHeight="1" x14ac:dyDescent="0.3">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ht="15.75" customHeight="1" x14ac:dyDescent="0.3">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ht="15.75" customHeight="1" x14ac:dyDescent="0.3">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ht="15.75" customHeight="1" x14ac:dyDescent="0.3">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ht="15.75" customHeight="1" x14ac:dyDescent="0.3">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ht="15.75" customHeight="1" x14ac:dyDescent="0.3">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ht="15.75" customHeight="1" x14ac:dyDescent="0.3">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ht="15.75" customHeight="1" x14ac:dyDescent="0.3">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ht="15.75" customHeight="1" x14ac:dyDescent="0.3">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ht="15.75" customHeight="1" x14ac:dyDescent="0.3">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ht="15.75" customHeight="1" x14ac:dyDescent="0.3">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ht="15.75" customHeight="1" x14ac:dyDescent="0.3">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ht="15.75" customHeight="1" x14ac:dyDescent="0.3">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ht="15.75" customHeight="1" x14ac:dyDescent="0.3">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104">
    <mergeCell ref="L2:M2"/>
    <mergeCell ref="I30:M30"/>
    <mergeCell ref="E10:M10"/>
    <mergeCell ref="D9:M9"/>
    <mergeCell ref="A11:E11"/>
    <mergeCell ref="A1:A4"/>
    <mergeCell ref="L3:M3"/>
    <mergeCell ref="D28:F28"/>
    <mergeCell ref="D37:F37"/>
    <mergeCell ref="A30:B30"/>
    <mergeCell ref="D27:F27"/>
    <mergeCell ref="A10:D10"/>
    <mergeCell ref="D33:F33"/>
    <mergeCell ref="B1:K4"/>
    <mergeCell ref="G14:M14"/>
    <mergeCell ref="D14:F15"/>
    <mergeCell ref="I15:M15"/>
    <mergeCell ref="A16:B16"/>
    <mergeCell ref="I16:M16"/>
    <mergeCell ref="A18:B18"/>
    <mergeCell ref="I18:M18"/>
    <mergeCell ref="A6:M6"/>
    <mergeCell ref="L1:M1"/>
    <mergeCell ref="D26:F26"/>
    <mergeCell ref="I43:M43"/>
    <mergeCell ref="D23:F23"/>
    <mergeCell ref="A33:B33"/>
    <mergeCell ref="A42:B42"/>
    <mergeCell ref="I24:M24"/>
    <mergeCell ref="I33:M33"/>
    <mergeCell ref="A17:B17"/>
    <mergeCell ref="A22:B22"/>
    <mergeCell ref="I17:M17"/>
    <mergeCell ref="A35:B35"/>
    <mergeCell ref="A19:B19"/>
    <mergeCell ref="A28:B28"/>
    <mergeCell ref="I19:M19"/>
    <mergeCell ref="A39:B39"/>
    <mergeCell ref="I34:M34"/>
    <mergeCell ref="D17:F17"/>
    <mergeCell ref="I36:M36"/>
    <mergeCell ref="D43:F43"/>
    <mergeCell ref="A37:B37"/>
    <mergeCell ref="I22:M22"/>
    <mergeCell ref="I23:M23"/>
    <mergeCell ref="D31:F31"/>
    <mergeCell ref="D40:F40"/>
    <mergeCell ref="D21:F21"/>
    <mergeCell ref="A34:B34"/>
    <mergeCell ref="D32:F32"/>
    <mergeCell ref="A36:B36"/>
    <mergeCell ref="I27:M27"/>
    <mergeCell ref="L4:M4"/>
    <mergeCell ref="A9:B9"/>
    <mergeCell ref="F11:M11"/>
    <mergeCell ref="A14:B15"/>
    <mergeCell ref="I41:M41"/>
    <mergeCell ref="D30:F30"/>
    <mergeCell ref="A27:B27"/>
    <mergeCell ref="D39:F39"/>
    <mergeCell ref="D29:F29"/>
    <mergeCell ref="I35:M35"/>
    <mergeCell ref="D16:F16"/>
    <mergeCell ref="I25:M25"/>
    <mergeCell ref="D18:F18"/>
    <mergeCell ref="A41:B41"/>
    <mergeCell ref="I31:M31"/>
    <mergeCell ref="I40:M40"/>
    <mergeCell ref="A24:B24"/>
    <mergeCell ref="I26:M26"/>
    <mergeCell ref="A25:B25"/>
    <mergeCell ref="D24:F24"/>
    <mergeCell ref="D38:F38"/>
    <mergeCell ref="A20:B20"/>
    <mergeCell ref="D19:F19"/>
    <mergeCell ref="I28:M28"/>
    <mergeCell ref="I37:M37"/>
    <mergeCell ref="D25:F25"/>
    <mergeCell ref="A26:B26"/>
    <mergeCell ref="I21:M21"/>
    <mergeCell ref="I44:M44"/>
    <mergeCell ref="A29:B29"/>
    <mergeCell ref="I20:M20"/>
    <mergeCell ref="A44:B44"/>
    <mergeCell ref="A31:B31"/>
    <mergeCell ref="D42:F42"/>
    <mergeCell ref="A21:B21"/>
    <mergeCell ref="D35:F35"/>
    <mergeCell ref="A32:B32"/>
    <mergeCell ref="D44:F44"/>
    <mergeCell ref="A23:B23"/>
    <mergeCell ref="I39:M39"/>
    <mergeCell ref="D20:F20"/>
    <mergeCell ref="D34:F34"/>
    <mergeCell ref="A38:B38"/>
    <mergeCell ref="I29:M29"/>
    <mergeCell ref="A43:B43"/>
    <mergeCell ref="I38:M38"/>
    <mergeCell ref="D22:F22"/>
    <mergeCell ref="D36:F36"/>
    <mergeCell ref="A40:B40"/>
    <mergeCell ref="I42:M42"/>
    <mergeCell ref="D41:F41"/>
    <mergeCell ref="I32:M32"/>
  </mergeCells>
  <dataValidations count="2">
    <dataValidation type="list" allowBlank="1" showErrorMessage="1" sqref="G16:G35" xr:uid="{00000000-0002-0000-0000-000000000000}">
      <formula1>$H$16:$H$17</formula1>
    </dataValidation>
    <dataValidation type="list" allowBlank="1" showErrorMessage="1" sqref="A16:A44" xr:uid="{00000000-0002-0000-0000-000001000000}">
      <formula1>$C$16:$C$18</formula1>
    </dataValidation>
  </dataValidation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G1048539"/>
  <sheetViews>
    <sheetView showGridLines="0" tabSelected="1" zoomScale="70" zoomScaleNormal="70" workbookViewId="0">
      <selection activeCell="AN24" sqref="AN24:AN28"/>
    </sheetView>
  </sheetViews>
  <sheetFormatPr baseColWidth="10" defaultColWidth="14.44140625" defaultRowHeight="15" customHeight="1" x14ac:dyDescent="0.3"/>
  <cols>
    <col min="1" max="1" width="4" style="230" customWidth="1"/>
    <col min="2" max="2" width="24.33203125" style="230" customWidth="1"/>
    <col min="3" max="3" width="29.44140625" style="230" customWidth="1"/>
    <col min="4" max="4" width="31.6640625" style="230" customWidth="1"/>
    <col min="5" max="5" width="32.6640625" style="230" customWidth="1"/>
    <col min="6" max="6" width="30.6640625" style="230" customWidth="1"/>
    <col min="7" max="7" width="38" style="230" customWidth="1"/>
    <col min="8" max="8" width="78" style="230" customWidth="1"/>
    <col min="9" max="9" width="20.44140625" style="230" customWidth="1"/>
    <col min="10" max="10" width="10.44140625" style="230" customWidth="1"/>
    <col min="11" max="11" width="9.33203125" style="230" customWidth="1"/>
    <col min="12" max="12" width="10.44140625" style="230" customWidth="1"/>
    <col min="13" max="13" width="9.44140625" style="230" customWidth="1"/>
    <col min="14" max="14" width="10.44140625" style="230" customWidth="1"/>
    <col min="15" max="15" width="5.6640625" style="230" customWidth="1"/>
    <col min="16" max="16" width="81.44140625" style="230" customWidth="1"/>
    <col min="17" max="17" width="15.33203125" style="230" customWidth="1"/>
    <col min="18" max="18" width="6.6640625" style="230" customWidth="1"/>
    <col min="19" max="19" width="5" style="230" customWidth="1"/>
    <col min="20" max="20" width="5.44140625" style="230" customWidth="1"/>
    <col min="21" max="21" width="7.33203125" style="230" customWidth="1"/>
    <col min="22" max="22" width="6.6640625" style="230" customWidth="1"/>
    <col min="23" max="23" width="7.44140625" style="230" customWidth="1"/>
    <col min="24" max="24" width="48.33203125" style="230" customWidth="1"/>
    <col min="25" max="25" width="11.33203125" style="230" customWidth="1"/>
    <col min="26" max="26" width="8.6640625" style="230" customWidth="1"/>
    <col min="27" max="27" width="10.44140625" style="230" customWidth="1"/>
    <col min="28" max="29" width="9.33203125" style="230" customWidth="1"/>
    <col min="30" max="33" width="10.33203125" style="230" customWidth="1"/>
    <col min="34" max="34" width="11.6640625" style="230" customWidth="1"/>
    <col min="35" max="35" width="12.44140625" style="230" customWidth="1"/>
    <col min="36" max="36" width="39.6640625" style="230" customWidth="1"/>
    <col min="37" max="37" width="56.77734375" style="230" customWidth="1"/>
    <col min="38" max="38" width="52.5546875" style="230" customWidth="1"/>
    <col min="39" max="39" width="73.21875" style="230" customWidth="1"/>
    <col min="40" max="40" width="108.33203125" style="230" customWidth="1"/>
    <col min="41" max="41" width="133.44140625" style="230" hidden="1" customWidth="1"/>
    <col min="42" max="42" width="109.109375" style="230" hidden="1" customWidth="1"/>
    <col min="43" max="43" width="133.44140625" style="230" hidden="1" customWidth="1"/>
    <col min="44" max="44" width="109.109375" style="230" hidden="1" customWidth="1"/>
    <col min="45" max="58" width="11.44140625" style="230" customWidth="1"/>
    <col min="59" max="59" width="14.44140625" style="230" customWidth="1"/>
    <col min="60" max="16384" width="14.44140625" style="230"/>
  </cols>
  <sheetData>
    <row r="1" spans="1:59" ht="16.5" customHeight="1" x14ac:dyDescent="0.3">
      <c r="A1" s="332"/>
      <c r="B1" s="283"/>
      <c r="C1" s="284"/>
      <c r="D1" s="299" t="s">
        <v>0</v>
      </c>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4"/>
      <c r="AG1" s="289" t="s">
        <v>1</v>
      </c>
      <c r="AH1" s="280"/>
      <c r="AI1" s="268"/>
      <c r="AJ1" s="56"/>
      <c r="AK1" s="56"/>
      <c r="AL1" s="56"/>
      <c r="AM1" s="56"/>
      <c r="AN1" s="56"/>
      <c r="AO1" s="56"/>
      <c r="AP1" s="56"/>
      <c r="AQ1" s="56"/>
      <c r="AR1" s="56"/>
      <c r="AS1" s="56"/>
      <c r="AT1" s="56"/>
      <c r="AU1" s="56"/>
      <c r="AV1" s="56"/>
      <c r="AW1" s="56"/>
      <c r="AX1" s="56"/>
      <c r="AY1" s="56"/>
      <c r="AZ1" s="56"/>
      <c r="BA1" s="56"/>
      <c r="BB1" s="56"/>
      <c r="BC1" s="56"/>
      <c r="BD1" s="56"/>
      <c r="BE1" s="56"/>
      <c r="BF1" s="56"/>
    </row>
    <row r="2" spans="1:59" ht="16.5" customHeight="1" x14ac:dyDescent="0.3">
      <c r="A2" s="300"/>
      <c r="B2" s="301"/>
      <c r="C2" s="302"/>
      <c r="D2" s="300"/>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2"/>
      <c r="AG2" s="289" t="s">
        <v>58</v>
      </c>
      <c r="AH2" s="280"/>
      <c r="AI2" s="268"/>
      <c r="AJ2" s="56"/>
      <c r="AK2" s="56"/>
      <c r="AL2" s="56"/>
      <c r="AM2" s="56"/>
      <c r="AN2" s="56"/>
      <c r="AO2" s="56"/>
      <c r="AP2" s="56"/>
      <c r="AQ2" s="56"/>
      <c r="AR2" s="56"/>
      <c r="AS2" s="56"/>
      <c r="AT2" s="56"/>
      <c r="AU2" s="56"/>
      <c r="AV2" s="56"/>
      <c r="AW2" s="56"/>
      <c r="AX2" s="56"/>
      <c r="AY2" s="56"/>
      <c r="AZ2" s="56"/>
      <c r="BA2" s="56"/>
      <c r="BB2" s="56"/>
      <c r="BC2" s="56"/>
      <c r="BD2" s="56"/>
      <c r="BE2" s="56"/>
      <c r="BF2" s="56"/>
    </row>
    <row r="3" spans="1:59" ht="16.5" customHeight="1" x14ac:dyDescent="0.3">
      <c r="A3" s="300"/>
      <c r="B3" s="301"/>
      <c r="C3" s="302"/>
      <c r="D3" s="300"/>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2"/>
      <c r="AG3" s="289" t="s">
        <v>59</v>
      </c>
      <c r="AH3" s="280"/>
      <c r="AI3" s="268"/>
      <c r="AJ3" s="56"/>
      <c r="AK3" s="56"/>
      <c r="AL3" s="56"/>
      <c r="AM3" s="56"/>
      <c r="AN3" s="56"/>
      <c r="AO3" s="56"/>
      <c r="AP3" s="56"/>
      <c r="AQ3" s="56"/>
      <c r="AR3" s="56"/>
      <c r="AS3" s="56"/>
      <c r="AT3" s="56"/>
      <c r="AU3" s="56"/>
      <c r="AV3" s="56"/>
      <c r="AW3" s="56"/>
      <c r="AX3" s="56"/>
      <c r="AY3" s="56"/>
      <c r="AZ3" s="56"/>
      <c r="BA3" s="56"/>
      <c r="BB3" s="56"/>
      <c r="BC3" s="56"/>
      <c r="BD3" s="56"/>
      <c r="BE3" s="56"/>
      <c r="BF3" s="56"/>
    </row>
    <row r="4" spans="1:59" ht="16.5" customHeight="1" x14ac:dyDescent="0.3">
      <c r="A4" s="303"/>
      <c r="B4" s="285"/>
      <c r="C4" s="286"/>
      <c r="D4" s="303"/>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6"/>
      <c r="AG4" s="289" t="s">
        <v>60</v>
      </c>
      <c r="AH4" s="280"/>
      <c r="AI4" s="268"/>
      <c r="AJ4" s="56"/>
      <c r="AK4" s="56"/>
      <c r="AL4" s="56"/>
      <c r="AM4" s="56"/>
      <c r="AN4" s="56"/>
      <c r="AO4" s="56"/>
      <c r="AP4" s="56"/>
      <c r="AQ4" s="56"/>
      <c r="AR4" s="56"/>
      <c r="AS4" s="56"/>
      <c r="AT4" s="56"/>
      <c r="AU4" s="56"/>
      <c r="AV4" s="56"/>
      <c r="AW4" s="56"/>
      <c r="AX4" s="56"/>
      <c r="AY4" s="56"/>
      <c r="AZ4" s="56"/>
      <c r="BA4" s="56"/>
      <c r="BB4" s="56"/>
      <c r="BC4" s="56"/>
      <c r="BD4" s="56"/>
      <c r="BE4" s="56"/>
      <c r="BF4" s="56"/>
    </row>
    <row r="5" spans="1:59" ht="16.5" customHeight="1" x14ac:dyDescent="0.3">
      <c r="A5" s="57"/>
      <c r="B5" s="57"/>
      <c r="C5" s="57"/>
      <c r="D5" s="58"/>
      <c r="E5" s="57"/>
      <c r="F5" s="57"/>
      <c r="G5" s="56"/>
      <c r="H5" s="56"/>
      <c r="I5" s="59"/>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row>
    <row r="6" spans="1:59" ht="23.25" customHeight="1" x14ac:dyDescent="0.3">
      <c r="A6" s="282" t="s">
        <v>61</v>
      </c>
      <c r="B6" s="283"/>
      <c r="C6" s="284"/>
      <c r="D6" s="267" t="s">
        <v>7</v>
      </c>
      <c r="E6" s="284"/>
      <c r="F6" s="312" t="s">
        <v>8</v>
      </c>
      <c r="G6" s="268"/>
      <c r="H6" s="267" t="s">
        <v>62</v>
      </c>
      <c r="I6" s="268"/>
      <c r="J6" s="60"/>
      <c r="K6" s="60"/>
      <c r="L6" s="60"/>
      <c r="M6" s="60"/>
      <c r="N6" s="60"/>
      <c r="O6" s="60"/>
      <c r="P6" s="60"/>
      <c r="Q6" s="60"/>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row>
    <row r="7" spans="1:59" ht="25.5" customHeight="1" x14ac:dyDescent="0.3">
      <c r="A7" s="285"/>
      <c r="B7" s="285"/>
      <c r="C7" s="286"/>
      <c r="D7" s="303"/>
      <c r="E7" s="286"/>
      <c r="F7" s="310" t="s">
        <v>10</v>
      </c>
      <c r="G7" s="268"/>
      <c r="H7" s="267" t="s">
        <v>63</v>
      </c>
      <c r="I7" s="268"/>
      <c r="J7" s="60"/>
      <c r="K7" s="60"/>
      <c r="L7" s="60"/>
      <c r="M7" s="60"/>
      <c r="N7" s="60"/>
      <c r="O7" s="60"/>
      <c r="P7" s="60"/>
      <c r="Q7" s="60"/>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row>
    <row r="8" spans="1:59" ht="22.5" customHeight="1" x14ac:dyDescent="0.3">
      <c r="A8" s="279" t="s">
        <v>64</v>
      </c>
      <c r="B8" s="280"/>
      <c r="C8" s="268"/>
      <c r="D8" s="267" t="s">
        <v>65</v>
      </c>
      <c r="E8" s="280"/>
      <c r="F8" s="280"/>
      <c r="G8" s="280"/>
      <c r="H8" s="280"/>
      <c r="I8" s="268"/>
      <c r="J8" s="60"/>
      <c r="K8" s="60"/>
      <c r="L8" s="60"/>
      <c r="M8" s="60"/>
      <c r="N8" s="60"/>
      <c r="O8" s="60"/>
      <c r="P8" s="60"/>
      <c r="Q8" s="60"/>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row>
    <row r="9" spans="1:59" ht="22.5" customHeight="1" x14ac:dyDescent="0.3">
      <c r="A9" s="279" t="s">
        <v>66</v>
      </c>
      <c r="B9" s="280"/>
      <c r="C9" s="268"/>
      <c r="D9" s="267" t="s">
        <v>67</v>
      </c>
      <c r="E9" s="280"/>
      <c r="F9" s="280"/>
      <c r="G9" s="280"/>
      <c r="H9" s="280"/>
      <c r="I9" s="268"/>
      <c r="J9" s="60"/>
      <c r="K9" s="60"/>
      <c r="L9" s="60"/>
      <c r="M9" s="60"/>
      <c r="N9" s="60"/>
      <c r="O9" s="60"/>
      <c r="P9" s="60"/>
      <c r="Q9" s="60"/>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row>
    <row r="10" spans="1:59" ht="16.5" customHeight="1" x14ac:dyDescent="0.3">
      <c r="A10" s="61"/>
      <c r="B10" s="61"/>
      <c r="C10" s="61"/>
      <c r="D10" s="62"/>
      <c r="E10" s="62"/>
      <c r="F10" s="62"/>
      <c r="G10" s="62"/>
      <c r="H10" s="62"/>
      <c r="I10" s="62"/>
      <c r="J10" s="60"/>
      <c r="K10" s="60"/>
      <c r="L10" s="60"/>
      <c r="M10" s="60"/>
      <c r="N10" s="60"/>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row>
    <row r="11" spans="1:59" ht="21.75" customHeight="1" x14ac:dyDescent="0.3">
      <c r="A11" s="311" t="s">
        <v>68</v>
      </c>
      <c r="B11" s="280"/>
      <c r="C11" s="280"/>
      <c r="D11" s="280"/>
      <c r="E11" s="280"/>
      <c r="F11" s="280"/>
      <c r="G11" s="280"/>
      <c r="H11" s="280"/>
      <c r="I11" s="268"/>
      <c r="J11" s="323" t="s">
        <v>69</v>
      </c>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68"/>
      <c r="AI11" s="311" t="s">
        <v>70</v>
      </c>
      <c r="AJ11" s="268"/>
      <c r="AK11" s="291" t="s">
        <v>71</v>
      </c>
      <c r="AL11" s="291" t="s">
        <v>72</v>
      </c>
      <c r="AM11" s="291" t="s">
        <v>73</v>
      </c>
      <c r="AN11" s="291" t="s">
        <v>72</v>
      </c>
      <c r="AO11" s="291" t="s">
        <v>74</v>
      </c>
      <c r="AP11" s="291" t="s">
        <v>72</v>
      </c>
      <c r="AQ11" s="291" t="s">
        <v>75</v>
      </c>
      <c r="AR11" s="291" t="s">
        <v>72</v>
      </c>
      <c r="AS11" s="56"/>
      <c r="AT11" s="56"/>
      <c r="AU11" s="56"/>
      <c r="AV11" s="56"/>
      <c r="AW11" s="56"/>
      <c r="AX11" s="56"/>
      <c r="AY11" s="56"/>
      <c r="AZ11" s="56"/>
      <c r="BA11" s="56"/>
      <c r="BB11" s="56"/>
      <c r="BC11" s="56"/>
      <c r="BD11" s="56"/>
      <c r="BE11" s="56"/>
      <c r="BF11" s="56"/>
    </row>
    <row r="12" spans="1:59" ht="16.5" customHeight="1" x14ac:dyDescent="0.3">
      <c r="A12" s="287" t="s">
        <v>76</v>
      </c>
      <c r="B12" s="274" t="s">
        <v>77</v>
      </c>
      <c r="C12" s="274" t="s">
        <v>78</v>
      </c>
      <c r="D12" s="304" t="s">
        <v>79</v>
      </c>
      <c r="E12" s="304" t="s">
        <v>80</v>
      </c>
      <c r="F12" s="304" t="s">
        <v>81</v>
      </c>
      <c r="G12" s="304" t="s">
        <v>82</v>
      </c>
      <c r="H12" s="304" t="s">
        <v>83</v>
      </c>
      <c r="I12" s="274" t="s">
        <v>84</v>
      </c>
      <c r="J12" s="323" t="s">
        <v>85</v>
      </c>
      <c r="K12" s="280"/>
      <c r="L12" s="280"/>
      <c r="M12" s="280"/>
      <c r="N12" s="268"/>
      <c r="O12" s="309" t="s">
        <v>86</v>
      </c>
      <c r="P12" s="280"/>
      <c r="Q12" s="280"/>
      <c r="R12" s="280"/>
      <c r="S12" s="280"/>
      <c r="T12" s="280"/>
      <c r="U12" s="280"/>
      <c r="V12" s="280"/>
      <c r="W12" s="280"/>
      <c r="X12" s="280"/>
      <c r="Y12" s="63"/>
      <c r="Z12" s="63"/>
      <c r="AA12" s="63"/>
      <c r="AB12" s="63"/>
      <c r="AC12" s="63"/>
      <c r="AD12" s="308" t="s">
        <v>87</v>
      </c>
      <c r="AE12" s="280"/>
      <c r="AF12" s="280"/>
      <c r="AG12" s="280"/>
      <c r="AH12" s="280"/>
      <c r="AI12" s="273" t="s">
        <v>88</v>
      </c>
      <c r="AJ12" s="64" t="s">
        <v>89</v>
      </c>
      <c r="AK12" s="292"/>
      <c r="AL12" s="292"/>
      <c r="AM12" s="292"/>
      <c r="AN12" s="292"/>
      <c r="AO12" s="292"/>
      <c r="AP12" s="292"/>
      <c r="AQ12" s="292"/>
      <c r="AR12" s="292"/>
      <c r="AS12" s="56"/>
      <c r="AT12" s="56"/>
      <c r="AU12" s="56"/>
      <c r="AV12" s="56"/>
      <c r="AW12" s="56"/>
      <c r="AX12" s="56"/>
      <c r="AY12" s="56"/>
      <c r="AZ12" s="56"/>
      <c r="BA12" s="56"/>
      <c r="BB12" s="56"/>
      <c r="BC12" s="56"/>
      <c r="BD12" s="56"/>
      <c r="BE12" s="56"/>
      <c r="BF12" s="56"/>
    </row>
    <row r="13" spans="1:59" ht="16.5" customHeight="1" x14ac:dyDescent="0.3">
      <c r="A13" s="258"/>
      <c r="B13" s="258"/>
      <c r="C13" s="258"/>
      <c r="D13" s="261"/>
      <c r="E13" s="261"/>
      <c r="F13" s="261"/>
      <c r="G13" s="261"/>
      <c r="H13" s="261"/>
      <c r="I13" s="258"/>
      <c r="J13" s="270" t="s">
        <v>90</v>
      </c>
      <c r="K13" s="270" t="s">
        <v>91</v>
      </c>
      <c r="L13" s="270" t="s">
        <v>92</v>
      </c>
      <c r="M13" s="270" t="s">
        <v>91</v>
      </c>
      <c r="N13" s="270" t="s">
        <v>93</v>
      </c>
      <c r="O13" s="273" t="s">
        <v>94</v>
      </c>
      <c r="P13" s="274" t="s">
        <v>95</v>
      </c>
      <c r="Q13" s="274" t="s">
        <v>96</v>
      </c>
      <c r="R13" s="274" t="s">
        <v>97</v>
      </c>
      <c r="S13" s="280"/>
      <c r="T13" s="280"/>
      <c r="U13" s="280"/>
      <c r="V13" s="280"/>
      <c r="W13" s="280"/>
      <c r="X13" s="268"/>
      <c r="Y13" s="273" t="s">
        <v>98</v>
      </c>
      <c r="Z13" s="273" t="s">
        <v>99</v>
      </c>
      <c r="AA13" s="273" t="s">
        <v>91</v>
      </c>
      <c r="AB13" s="273" t="s">
        <v>100</v>
      </c>
      <c r="AC13" s="273" t="s">
        <v>91</v>
      </c>
      <c r="AD13" s="273" t="s">
        <v>101</v>
      </c>
      <c r="AE13" s="273" t="s">
        <v>91</v>
      </c>
      <c r="AF13" s="273" t="s">
        <v>102</v>
      </c>
      <c r="AG13" s="273" t="s">
        <v>91</v>
      </c>
      <c r="AH13" s="273" t="s">
        <v>103</v>
      </c>
      <c r="AI13" s="258"/>
      <c r="AJ13" s="330" t="s">
        <v>104</v>
      </c>
      <c r="AK13" s="292"/>
      <c r="AL13" s="292"/>
      <c r="AM13" s="292"/>
      <c r="AN13" s="292"/>
      <c r="AO13" s="292"/>
      <c r="AP13" s="292"/>
      <c r="AQ13" s="292"/>
      <c r="AR13" s="292"/>
      <c r="AS13" s="56"/>
      <c r="AT13" s="56"/>
      <c r="AU13" s="56"/>
      <c r="AV13" s="56"/>
      <c r="AW13" s="56"/>
      <c r="AX13" s="56"/>
      <c r="AY13" s="56"/>
      <c r="AZ13" s="56"/>
      <c r="BA13" s="56"/>
      <c r="BB13" s="56"/>
      <c r="BC13" s="56"/>
      <c r="BD13" s="56"/>
      <c r="BE13" s="56"/>
      <c r="BF13" s="56"/>
    </row>
    <row r="14" spans="1:59" ht="50.25" customHeight="1" x14ac:dyDescent="0.3">
      <c r="A14" s="259"/>
      <c r="B14" s="259"/>
      <c r="C14" s="259"/>
      <c r="D14" s="262"/>
      <c r="E14" s="262"/>
      <c r="F14" s="262"/>
      <c r="G14" s="262"/>
      <c r="H14" s="262"/>
      <c r="I14" s="259"/>
      <c r="J14" s="259"/>
      <c r="K14" s="259"/>
      <c r="L14" s="259"/>
      <c r="M14" s="259"/>
      <c r="N14" s="259"/>
      <c r="O14" s="259"/>
      <c r="P14" s="259"/>
      <c r="Q14" s="259"/>
      <c r="R14" s="65" t="s">
        <v>105</v>
      </c>
      <c r="S14" s="65" t="s">
        <v>106</v>
      </c>
      <c r="T14" s="65" t="s">
        <v>107</v>
      </c>
      <c r="U14" s="65" t="s">
        <v>108</v>
      </c>
      <c r="V14" s="65" t="s">
        <v>109</v>
      </c>
      <c r="W14" s="65" t="s">
        <v>110</v>
      </c>
      <c r="X14" s="66" t="s">
        <v>111</v>
      </c>
      <c r="Y14" s="259"/>
      <c r="Z14" s="259"/>
      <c r="AA14" s="259"/>
      <c r="AB14" s="259"/>
      <c r="AC14" s="259"/>
      <c r="AD14" s="259"/>
      <c r="AE14" s="259"/>
      <c r="AF14" s="259"/>
      <c r="AG14" s="259"/>
      <c r="AH14" s="259"/>
      <c r="AI14" s="259"/>
      <c r="AJ14" s="259"/>
      <c r="AK14" s="293"/>
      <c r="AL14" s="293"/>
      <c r="AM14" s="293"/>
      <c r="AN14" s="293"/>
      <c r="AO14" s="293"/>
      <c r="AP14" s="293"/>
      <c r="AQ14" s="293"/>
      <c r="AR14" s="293"/>
      <c r="AS14" s="67"/>
      <c r="AT14" s="67"/>
      <c r="AU14" s="67"/>
      <c r="AV14" s="67"/>
      <c r="AW14" s="67"/>
      <c r="AX14" s="67"/>
      <c r="AY14" s="67"/>
      <c r="AZ14" s="67"/>
      <c r="BA14" s="67"/>
      <c r="BB14" s="67"/>
      <c r="BC14" s="67"/>
      <c r="BD14" s="67"/>
      <c r="BE14" s="67"/>
      <c r="BF14" s="67"/>
    </row>
    <row r="15" spans="1:59" s="61" customFormat="1" ht="129" customHeight="1" x14ac:dyDescent="0.25">
      <c r="A15" s="331" t="s">
        <v>112</v>
      </c>
      <c r="B15" s="288" t="s">
        <v>113</v>
      </c>
      <c r="C15" s="288" t="s">
        <v>114</v>
      </c>
      <c r="D15" s="288" t="s">
        <v>115</v>
      </c>
      <c r="E15" s="288" t="s">
        <v>116</v>
      </c>
      <c r="F15" s="288" t="s">
        <v>117</v>
      </c>
      <c r="G15" s="296" t="s">
        <v>118</v>
      </c>
      <c r="H15" s="231" t="s">
        <v>119</v>
      </c>
      <c r="I15" s="322" t="s">
        <v>120</v>
      </c>
      <c r="J15" s="315" t="s">
        <v>121</v>
      </c>
      <c r="K15" s="260">
        <f>IF(J15="","",IF(J15="Muy Baja",0.2,IF(J15="Baja",0.4,IF(J15="Media",0.6,IF(J15="Alta",0.8,IF(J15="Muy Alta",1,))))))</f>
        <v>0.8</v>
      </c>
      <c r="L15" s="315" t="s">
        <v>122</v>
      </c>
      <c r="M15" s="260">
        <f>IF(L15="","",IF(L15="Leve",0.2,IF(L15="Menor",0.4,IF(L15="Moderado",0.6,IF(L15="Mayor",0.8,IF(L15="Catastrófico",1,))))))</f>
        <v>0.8</v>
      </c>
      <c r="N15" s="281"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68">
        <v>1</v>
      </c>
      <c r="P15" s="69" t="s">
        <v>123</v>
      </c>
      <c r="Q15" s="70" t="str">
        <f t="shared" ref="Q15:Q28" si="0">IF(OR(R15="Preventivo",R15="Detectivo"),"Probabilidad",IF(R15="Correctivo","Impacto",""))</f>
        <v>Probabilidad</v>
      </c>
      <c r="R15" s="71" t="s">
        <v>124</v>
      </c>
      <c r="S15" s="71" t="s">
        <v>125</v>
      </c>
      <c r="T15" s="72" t="str">
        <f t="shared" ref="T15:T28" si="1">IF(AND(R15="Preventivo",S15="Automático"),"50%",IF(AND(R15="Preventivo",S15="Manual"),"40%",IF(AND(R15="Detectivo",S15="Automático"),"40%",IF(AND(R15="Detectivo",S15="Manual"),"30%",IF(AND(R15="Correctivo",S15="Automático"),"35%",IF(AND(R15="Correctivo",S15="Manual"),"25%",""))))))</f>
        <v>40%</v>
      </c>
      <c r="U15" s="71" t="s">
        <v>126</v>
      </c>
      <c r="V15" s="71" t="s">
        <v>127</v>
      </c>
      <c r="W15" s="71" t="s">
        <v>128</v>
      </c>
      <c r="X15" s="226" t="s">
        <v>129</v>
      </c>
      <c r="Y15" s="55">
        <f>IFERROR(IF(Q15="Probabilidad",(K15-(+K15*T15)),IF(Q15="Impacto",K15,"")),"")</f>
        <v>0.48</v>
      </c>
      <c r="Z15" s="227" t="str">
        <f t="shared" ref="Z15:Z28" si="2">IFERROR(IF(Y15="","",IF(Y15&lt;=0.2,"Muy Baja",IF(Y15&lt;=0.4,"Baja",IF(Y15&lt;=0.6,"Media",IF(Y15&lt;=0.8,"Alta","Muy Alta"))))),"")</f>
        <v>Media</v>
      </c>
      <c r="AA15" s="54">
        <f t="shared" ref="AA15:AA28" si="3">+Y15</f>
        <v>0.48</v>
      </c>
      <c r="AB15" s="227" t="str">
        <f t="shared" ref="AB15:AB28" si="4">IFERROR(IF(AC15="","",IF(AC15&lt;=0.2,"Leve",IF(AC15&lt;=0.4,"Menor",IF(AC15&lt;=0.6,"Moderado",IF(AC15&lt;=0.8,"Mayor","Catastrófico"))))),"")</f>
        <v>Mayor</v>
      </c>
      <c r="AC15" s="54">
        <f>IFERROR(IF(Q15="Impacto",(M15-(+M15*T15)),IF(Q15="Probabilidad",M15,"")),"")</f>
        <v>0.8</v>
      </c>
      <c r="AD15" s="315" t="str">
        <f>IFERROR(IF(AE15=0,"",IF(AND(AE15&gt;0,AE15&lt;=0.2),"Muy Baja",IF(AE15&lt;=0.4,"Baja",IF(AE15&lt;=0.6,"Media",IF(AE15&lt;=0.8,"Alta","Muy Alta"))))),"")</f>
        <v>Media</v>
      </c>
      <c r="AE15" s="324">
        <f>MIN(Y15:Y17)</f>
        <v>0.48</v>
      </c>
      <c r="AF15" s="315" t="str">
        <f>IFERROR(IF(AG15=0,"",IF(AND(AG15&gt;0,AG15&lt;=0.2),"Leve",IF(AG15&lt;=0.4,"Menor",IF(AG15&lt;=0.6,"Moderado",IF(AG15&lt;=0.8,"Mayor","Catastrófico"))))),"")</f>
        <v>Moderado</v>
      </c>
      <c r="AG15" s="324">
        <f>MIN(AC15:AC17)</f>
        <v>0.60000000000000009</v>
      </c>
      <c r="AH15" s="318"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19" t="s">
        <v>130</v>
      </c>
      <c r="AJ15" s="73"/>
      <c r="AK15" s="326" t="s">
        <v>131</v>
      </c>
      <c r="AL15" s="325" t="s">
        <v>132</v>
      </c>
      <c r="AM15" s="297" t="s">
        <v>367</v>
      </c>
      <c r="AN15" s="325" t="s">
        <v>132</v>
      </c>
      <c r="AO15" s="297" t="s">
        <v>133</v>
      </c>
      <c r="AP15" s="325"/>
      <c r="AQ15" s="297" t="s">
        <v>133</v>
      </c>
      <c r="AR15" s="325"/>
      <c r="AS15" s="74"/>
      <c r="AT15" s="74"/>
      <c r="AU15" s="74"/>
      <c r="AV15" s="74"/>
      <c r="AW15" s="74"/>
      <c r="AX15" s="74"/>
      <c r="AY15" s="74"/>
      <c r="AZ15" s="74"/>
      <c r="BA15" s="74"/>
      <c r="BB15" s="74"/>
      <c r="BC15" s="74"/>
      <c r="BD15" s="74"/>
      <c r="BE15" s="74"/>
      <c r="BF15" s="74"/>
      <c r="BG15" s="74"/>
    </row>
    <row r="16" spans="1:59" s="61" customFormat="1" ht="79.2" customHeight="1" x14ac:dyDescent="0.25">
      <c r="A16" s="261"/>
      <c r="B16" s="261"/>
      <c r="C16" s="261"/>
      <c r="D16" s="261"/>
      <c r="E16" s="261"/>
      <c r="F16" s="261"/>
      <c r="G16" s="261"/>
      <c r="H16" s="231" t="s">
        <v>134</v>
      </c>
      <c r="I16" s="261"/>
      <c r="J16" s="261"/>
      <c r="K16" s="261"/>
      <c r="L16" s="261"/>
      <c r="M16" s="261"/>
      <c r="N16" s="261"/>
      <c r="O16" s="68">
        <v>2</v>
      </c>
      <c r="P16" s="69" t="s">
        <v>135</v>
      </c>
      <c r="Q16" s="70" t="str">
        <f t="shared" si="0"/>
        <v>Impacto</v>
      </c>
      <c r="R16" s="71" t="s">
        <v>136</v>
      </c>
      <c r="S16" s="71" t="s">
        <v>125</v>
      </c>
      <c r="T16" s="72" t="str">
        <f t="shared" si="1"/>
        <v>25%</v>
      </c>
      <c r="U16" s="71" t="s">
        <v>126</v>
      </c>
      <c r="V16" s="71" t="s">
        <v>127</v>
      </c>
      <c r="W16" s="71" t="s">
        <v>128</v>
      </c>
      <c r="X16" s="226" t="s">
        <v>137</v>
      </c>
      <c r="Y16" s="55">
        <f>IFERROR(IF(AND(Q15="Probabilidad",Q16="Probabilidad"),(AA15-(+AA15*T16)),IF(Q16="Probabilidad",(K15-(+K15*T16)),IF(Q16="Impacto",AA15,""))),"")</f>
        <v>0.48</v>
      </c>
      <c r="Z16" s="227" t="str">
        <f t="shared" si="2"/>
        <v>Media</v>
      </c>
      <c r="AA16" s="54">
        <f t="shared" si="3"/>
        <v>0.48</v>
      </c>
      <c r="AB16" s="227" t="str">
        <f t="shared" si="4"/>
        <v>Moderado</v>
      </c>
      <c r="AC16" s="54">
        <f>IFERROR(IF(AND(Q15="Impacto",Q16="Impacto"),(AC15-(+AC15*T16)),IF(Q16="Impacto",($M$15-(+$M$15*T16)),IF(Q16="Probabilidad",AC15,""))),"")</f>
        <v>0.60000000000000009</v>
      </c>
      <c r="AD16" s="261"/>
      <c r="AE16" s="261"/>
      <c r="AF16" s="261"/>
      <c r="AG16" s="261"/>
      <c r="AH16" s="261"/>
      <c r="AI16" s="261"/>
      <c r="AJ16" s="75"/>
      <c r="AK16" s="327"/>
      <c r="AL16" s="292"/>
      <c r="AM16" s="292"/>
      <c r="AN16" s="292"/>
      <c r="AO16" s="292"/>
      <c r="AP16" s="292"/>
      <c r="AQ16" s="292"/>
      <c r="AR16" s="292"/>
      <c r="AS16" s="74"/>
      <c r="AT16" s="74"/>
      <c r="AU16" s="74"/>
      <c r="AV16" s="74"/>
      <c r="AW16" s="74"/>
      <c r="AX16" s="74"/>
      <c r="AY16" s="74"/>
      <c r="AZ16" s="74"/>
      <c r="BA16" s="74"/>
      <c r="BB16" s="74"/>
      <c r="BC16" s="74"/>
      <c r="BD16" s="74"/>
      <c r="BE16" s="74"/>
      <c r="BF16" s="74"/>
      <c r="BG16" s="74"/>
    </row>
    <row r="17" spans="1:59" s="61" customFormat="1" ht="312" customHeight="1" x14ac:dyDescent="0.25">
      <c r="A17" s="262"/>
      <c r="B17" s="262"/>
      <c r="C17" s="262"/>
      <c r="D17" s="262"/>
      <c r="E17" s="262"/>
      <c r="F17" s="262"/>
      <c r="G17" s="262"/>
      <c r="H17" s="231" t="s">
        <v>138</v>
      </c>
      <c r="I17" s="261"/>
      <c r="J17" s="261"/>
      <c r="K17" s="262"/>
      <c r="L17" s="261"/>
      <c r="M17" s="262"/>
      <c r="N17" s="262"/>
      <c r="O17" s="68">
        <v>3</v>
      </c>
      <c r="P17" s="69" t="s">
        <v>139</v>
      </c>
      <c r="Q17" s="70" t="str">
        <f t="shared" si="0"/>
        <v>Probabilidad</v>
      </c>
      <c r="R17" s="71" t="s">
        <v>124</v>
      </c>
      <c r="S17" s="71" t="s">
        <v>125</v>
      </c>
      <c r="T17" s="72" t="str">
        <f t="shared" si="1"/>
        <v>40%</v>
      </c>
      <c r="U17" s="71" t="s">
        <v>126</v>
      </c>
      <c r="V17" s="71" t="s">
        <v>127</v>
      </c>
      <c r="W17" s="71" t="s">
        <v>128</v>
      </c>
      <c r="X17" s="68" t="s">
        <v>140</v>
      </c>
      <c r="Y17" s="55">
        <f>IFERROR(IF(AND(Q16="Probabilidad",Q17="Probabilidad"),(AA16-(+AA16*T17)),IF(AND(Q16="Impacto",Q17="Probabilidad"),(AC15-(+AC15*T17)),IF(Q17="Impacto",AA16,""))),"")</f>
        <v>0.48</v>
      </c>
      <c r="Z17" s="227" t="str">
        <f t="shared" si="2"/>
        <v>Media</v>
      </c>
      <c r="AA17" s="54">
        <f t="shared" si="3"/>
        <v>0.48</v>
      </c>
      <c r="AB17" s="227" t="str">
        <f t="shared" si="4"/>
        <v>Moderado</v>
      </c>
      <c r="AC17" s="54">
        <f>IFERROR(IF(AND(Q16="Impacto",Q17="Impacto"),(AC16-(+AC16*T17)),IF(AND(Q16="Probabilidad",Q17="Impacto"),(AC15-(+AC15*T17)),IF(Q17="Probabilidad",AC16,""))),"")</f>
        <v>0.60000000000000009</v>
      </c>
      <c r="AD17" s="261"/>
      <c r="AE17" s="261"/>
      <c r="AF17" s="261"/>
      <c r="AG17" s="261"/>
      <c r="AH17" s="261"/>
      <c r="AI17" s="261"/>
      <c r="AJ17" s="75"/>
      <c r="AK17" s="328"/>
      <c r="AL17" s="292"/>
      <c r="AM17" s="292"/>
      <c r="AN17" s="292"/>
      <c r="AO17" s="292"/>
      <c r="AP17" s="292"/>
      <c r="AQ17" s="292"/>
      <c r="AR17" s="292"/>
      <c r="AS17" s="74"/>
      <c r="AT17" s="74"/>
      <c r="AU17" s="74"/>
      <c r="AV17" s="74"/>
      <c r="AW17" s="74"/>
      <c r="AX17" s="74"/>
      <c r="AY17" s="74"/>
      <c r="AZ17" s="74"/>
      <c r="BA17" s="74"/>
      <c r="BB17" s="74"/>
      <c r="BC17" s="74"/>
      <c r="BD17" s="74"/>
      <c r="BE17" s="74"/>
      <c r="BF17" s="74"/>
      <c r="BG17" s="74"/>
    </row>
    <row r="18" spans="1:59" s="81" customFormat="1" ht="108.75" customHeight="1" x14ac:dyDescent="0.3">
      <c r="A18" s="278" t="s">
        <v>141</v>
      </c>
      <c r="B18" s="275" t="s">
        <v>142</v>
      </c>
      <c r="C18" s="275" t="s">
        <v>143</v>
      </c>
      <c r="D18" s="275" t="s">
        <v>144</v>
      </c>
      <c r="E18" s="275" t="s">
        <v>145</v>
      </c>
      <c r="F18" s="294" t="s">
        <v>146</v>
      </c>
      <c r="G18" s="275" t="s">
        <v>147</v>
      </c>
      <c r="H18" s="76" t="s">
        <v>148</v>
      </c>
      <c r="I18" s="275" t="s">
        <v>120</v>
      </c>
      <c r="J18" s="271" t="s">
        <v>149</v>
      </c>
      <c r="K18" s="317">
        <f>IF(J18="","",IF(J18="Muy Baja",0.2,IF(J18="Baja",0.4,IF(J18="Media",0.6,IF(J18="Alta",0.8,IF(J18="Muy Alta",1,))))))</f>
        <v>0.6</v>
      </c>
      <c r="L18" s="271" t="s">
        <v>150</v>
      </c>
      <c r="M18" s="317">
        <f>IF(L18="","",IF(L18="Leve",0.2,IF(L18="Menor",0.4,IF(L18="Moderado",0.6,IF(L18="Mayor",0.8,IF(L18="Catastrófico",1,))))))</f>
        <v>0.6</v>
      </c>
      <c r="N18" s="272" t="str">
        <f>IF(OR(AND(J18="Muy Baja",L18="Leve"),AND(J18="Muy Baja",L18="Menor"),AND(J18="Baja",L18="Leve")),"Bajo",IF(OR(AND(J18="Muy baja",L18="Moderado"),AND(J18="Baja",L18="Menor"),AND(J18="Baja",L18="Moderado"),AND(J18="Media",L18="Leve"),AND(J18="Media",L18="Menor"),AND(J18="Media",L18="Moderado"),AND(J18="Alta",L18="Leve"),AND(J18="Alta",L18="Menor")),"Moderado",IF(OR(AND(J18="Muy Baja",L18="Mayor"),AND(J18="Baja",L18="Mayor"),AND(J18="Media",L18="Mayor"),AND(J18="Alta",L18="Moderado"),AND(J18="Alta",L18="Mayor"),AND(J18="Muy Alta",L18="Leve"),AND(J18="Muy Alta",L18="Menor"),AND(J18="Muy Alta",L18="Moderado"),AND(J18="Muy Alta",L18="Mayor")),"Alto",IF(OR(AND(J18="Muy Baja",L18="Catastrófico"),AND(J18="Baja",L18="Catastrófico"),AND(J18="Media",L18="Catastrófico"),AND(J18="Alta",L18="Catastrófico"),AND(J18="Muy Alta",L18="Catastrófico")),"Extremo",""))))</f>
        <v>Moderado</v>
      </c>
      <c r="O18" s="70">
        <v>1</v>
      </c>
      <c r="P18" s="77" t="s">
        <v>151</v>
      </c>
      <c r="Q18" s="70" t="str">
        <f t="shared" si="0"/>
        <v>Probabilidad</v>
      </c>
      <c r="R18" s="71" t="s">
        <v>124</v>
      </c>
      <c r="S18" s="71" t="s">
        <v>125</v>
      </c>
      <c r="T18" s="72" t="str">
        <f t="shared" si="1"/>
        <v>40%</v>
      </c>
      <c r="U18" s="71" t="s">
        <v>126</v>
      </c>
      <c r="V18" s="71" t="s">
        <v>152</v>
      </c>
      <c r="W18" s="71" t="s">
        <v>128</v>
      </c>
      <c r="X18" s="76" t="s">
        <v>153</v>
      </c>
      <c r="Y18" s="78">
        <f>IFERROR(IF(Q18="Probabilidad",(K18-(+K18*T18)),IF(Q18="Impacto",K18,"")),"")</f>
        <v>0.36</v>
      </c>
      <c r="Z18" s="79" t="str">
        <f t="shared" si="2"/>
        <v>Baja</v>
      </c>
      <c r="AA18" s="72">
        <f t="shared" si="3"/>
        <v>0.36</v>
      </c>
      <c r="AB18" s="79" t="str">
        <f t="shared" si="4"/>
        <v>Moderado</v>
      </c>
      <c r="AC18" s="72">
        <f>IFERROR(IF(Q18="Impacto",(M18-(+M18*T18)),IF(Q18="Probabilidad",M18,"")),"")</f>
        <v>0.6</v>
      </c>
      <c r="AD18" s="271" t="str">
        <f>IFERROR(IF(AE18=0,"",IF(AND(AE18&gt;0,AE18&lt;=0.2),"Muy Baja",IF(AE18&lt;=0.4,"Baja",IF(AE18&lt;=0.6,"Media",IF(AE18&lt;=0.8,"Alta","Muy Alta"))))),"")</f>
        <v>Muy Baja</v>
      </c>
      <c r="AE18" s="277">
        <f>MIN(Y18:Y20)</f>
        <v>0.12959999999999999</v>
      </c>
      <c r="AF18" s="271" t="str">
        <f>IFERROR(IF(AG18=0,"",IF(AND(AG18&gt;0,AG18&lt;=0.2),"Leve",IF(AG18&lt;=0.4,"Menor",IF(AG18&lt;=0.6,"Moderado",IF(AG18&lt;=0.8,"Mayor","Catastrófico"))))),"")</f>
        <v>Moderado</v>
      </c>
      <c r="AG18" s="277">
        <f>MIN(AC18:AC20)</f>
        <v>0.6</v>
      </c>
      <c r="AH18" s="272" t="str">
        <f>IFERROR(IF(OR(AND(AD18="Muy Baja",AF18="Leve"),AND(AD18="Muy Baja",AF18="Menor"),AND(AD18="Baja",AF18="Leve")),"Bajo",IF(OR(AND(AD18="Muy Baja",AF18="Moderado"),AND(AD18="Baja",AF18="Menor"),AND(AD18="Baja",AF18="Moderado"),AND(AD18="Media",AF18="Leve"),AND(AD18="Media",AF18="Menor"),AND(AD18="Media",AF18="Moderado"),AND(AD18="Alta",AF18="Leve"),AND(AD18="Alta",AF18="Menor")),"Moderado",IF(OR(AND(AD18="Muy Baja",AF18="Mayor"),AND(AD18="Baja",AF18="Mayor"),AND(AD18="Media",AF18="Mayor"),AND(AD18="Alta",AF18="Moderado"),AND(AD18="Alta",AF18="Mayor"),AND(AD18="Muy Alta",AF18="Leve"),AND(AD18="Muy Alta",AF18="Menor"),AND(AD18="Muy Alta",AF18="Moderado"),AND(AD18="Muy Alta",AF18="Mayor")),"Alto",IF(OR(AND(AD18="Muy Baja",AF18="Catastrófico"),AND(AD18="Baja",AF18="Catastrófico"),AND(AD18="Media",AF18="Catastrófico"),AND(AD18="Alta",AF18="Catastrófico"),AND(AD18="Muy Alta",AF18="Catastrófico")),"Extremo","")))),"")</f>
        <v>Moderado</v>
      </c>
      <c r="AI18" s="278" t="s">
        <v>130</v>
      </c>
      <c r="AJ18" s="80"/>
      <c r="AK18" s="329" t="s">
        <v>154</v>
      </c>
      <c r="AL18" s="305" t="s">
        <v>155</v>
      </c>
      <c r="AM18" s="305" t="s">
        <v>156</v>
      </c>
      <c r="AN18" s="305" t="s">
        <v>155</v>
      </c>
      <c r="AO18" s="305" t="s">
        <v>133</v>
      </c>
      <c r="AP18" s="305"/>
      <c r="AQ18" s="305" t="s">
        <v>133</v>
      </c>
      <c r="AR18" s="305"/>
      <c r="AS18" s="56"/>
      <c r="AT18" s="56"/>
      <c r="AU18" s="56"/>
      <c r="AV18" s="56"/>
      <c r="AW18" s="56"/>
      <c r="AX18" s="56"/>
      <c r="AY18" s="56"/>
      <c r="AZ18" s="56"/>
      <c r="BA18" s="56"/>
      <c r="BB18" s="56"/>
      <c r="BC18" s="56"/>
      <c r="BD18" s="56"/>
      <c r="BE18" s="56"/>
      <c r="BF18" s="56"/>
      <c r="BG18" s="102"/>
    </row>
    <row r="19" spans="1:59" s="81" customFormat="1" ht="141" customHeight="1" x14ac:dyDescent="0.3">
      <c r="A19" s="258"/>
      <c r="B19" s="258"/>
      <c r="C19" s="258"/>
      <c r="D19" s="258"/>
      <c r="E19" s="258"/>
      <c r="F19" s="258"/>
      <c r="G19" s="258"/>
      <c r="H19" s="76" t="s">
        <v>157</v>
      </c>
      <c r="I19" s="258"/>
      <c r="J19" s="258"/>
      <c r="K19" s="258"/>
      <c r="L19" s="258"/>
      <c r="M19" s="258"/>
      <c r="N19" s="258"/>
      <c r="O19" s="70">
        <v>2</v>
      </c>
      <c r="P19" s="82" t="s">
        <v>158</v>
      </c>
      <c r="Q19" s="70" t="str">
        <f t="shared" si="0"/>
        <v>Probabilidad</v>
      </c>
      <c r="R19" s="71" t="s">
        <v>124</v>
      </c>
      <c r="S19" s="71" t="s">
        <v>125</v>
      </c>
      <c r="T19" s="72" t="str">
        <f t="shared" si="1"/>
        <v>40%</v>
      </c>
      <c r="U19" s="71" t="s">
        <v>126</v>
      </c>
      <c r="V19" s="71" t="s">
        <v>152</v>
      </c>
      <c r="W19" s="71" t="s">
        <v>128</v>
      </c>
      <c r="X19" s="76" t="s">
        <v>159</v>
      </c>
      <c r="Y19" s="78">
        <f>IFERROR(IF(AND(Q18="Probabilidad",Q19="Probabilidad"),(AA18-(+AA18*T19)),IF(Q19="Probabilidad",(K18-(+K18*T19)),IF(Q19="Impacto",AA18,""))),"")</f>
        <v>0.216</v>
      </c>
      <c r="Z19" s="79" t="str">
        <f t="shared" si="2"/>
        <v>Baja</v>
      </c>
      <c r="AA19" s="72">
        <f t="shared" si="3"/>
        <v>0.216</v>
      </c>
      <c r="AB19" s="79" t="str">
        <f t="shared" si="4"/>
        <v>Moderado</v>
      </c>
      <c r="AC19" s="72">
        <f>IFERROR(IF(AND(Q18="Impacto",Q19="Impacto"),(AC18-(+AC18*T19)),IF(Q19="Impacto",(#REF!-(+#REF!*T19)),IF(Q19="Probabilidad",AC18,""))),"")</f>
        <v>0.6</v>
      </c>
      <c r="AD19" s="258"/>
      <c r="AE19" s="258"/>
      <c r="AF19" s="258"/>
      <c r="AG19" s="258"/>
      <c r="AH19" s="258"/>
      <c r="AI19" s="258"/>
      <c r="AJ19" s="83"/>
      <c r="AK19" s="264"/>
      <c r="AL19" s="264"/>
      <c r="AM19" s="264"/>
      <c r="AN19" s="264"/>
      <c r="AO19" s="264"/>
      <c r="AP19" s="264"/>
      <c r="AQ19" s="264"/>
      <c r="AR19" s="264"/>
      <c r="AS19" s="56"/>
      <c r="AT19" s="56"/>
      <c r="AU19" s="56"/>
      <c r="AV19" s="56"/>
      <c r="AW19" s="56"/>
      <c r="AX19" s="56"/>
      <c r="AY19" s="56"/>
      <c r="AZ19" s="56"/>
      <c r="BA19" s="56"/>
      <c r="BB19" s="56"/>
      <c r="BC19" s="56"/>
      <c r="BD19" s="56"/>
      <c r="BE19" s="56"/>
      <c r="BF19" s="56"/>
      <c r="BG19" s="102"/>
    </row>
    <row r="20" spans="1:59" s="81" customFormat="1" ht="60.6" customHeight="1" x14ac:dyDescent="0.3">
      <c r="A20" s="258"/>
      <c r="B20" s="258"/>
      <c r="C20" s="258"/>
      <c r="D20" s="258"/>
      <c r="E20" s="258"/>
      <c r="F20" s="258"/>
      <c r="G20" s="258"/>
      <c r="H20" s="76" t="s">
        <v>160</v>
      </c>
      <c r="I20" s="258"/>
      <c r="J20" s="258"/>
      <c r="K20" s="258"/>
      <c r="L20" s="258"/>
      <c r="M20" s="258"/>
      <c r="N20" s="258"/>
      <c r="O20" s="70">
        <v>3</v>
      </c>
      <c r="P20" s="82" t="s">
        <v>161</v>
      </c>
      <c r="Q20" s="70" t="str">
        <f t="shared" si="0"/>
        <v>Probabilidad</v>
      </c>
      <c r="R20" s="71" t="s">
        <v>124</v>
      </c>
      <c r="S20" s="71" t="s">
        <v>125</v>
      </c>
      <c r="T20" s="72" t="str">
        <f t="shared" si="1"/>
        <v>40%</v>
      </c>
      <c r="U20" s="71" t="s">
        <v>126</v>
      </c>
      <c r="V20" s="71" t="s">
        <v>152</v>
      </c>
      <c r="W20" s="71" t="s">
        <v>128</v>
      </c>
      <c r="X20" s="76" t="s">
        <v>162</v>
      </c>
      <c r="Y20" s="78">
        <f>IFERROR(IF(AND(Q19="Probabilidad",Q20="Probabilidad"),(AA19-(+AA19*T20)),IF(Q20="Probabilidad",(K19-(+K19*T20)),IF(Q20="Impacto",AA19,""))),"")</f>
        <v>0.12959999999999999</v>
      </c>
      <c r="Z20" s="79" t="str">
        <f t="shared" si="2"/>
        <v>Muy Baja</v>
      </c>
      <c r="AA20" s="72">
        <f t="shared" si="3"/>
        <v>0.12959999999999999</v>
      </c>
      <c r="AB20" s="79" t="str">
        <f t="shared" si="4"/>
        <v>Moderado</v>
      </c>
      <c r="AC20" s="72">
        <f>IFERROR(IF(AND(Q19="Impacto",Q20="Impacto"),(AC19-(+AC19*T20)),IF(Q20="Impacto",(#REF!-(+#REF!*T20)),IF(Q20="Probabilidad",AC19,""))),"")</f>
        <v>0.6</v>
      </c>
      <c r="AD20" s="258"/>
      <c r="AE20" s="258"/>
      <c r="AF20" s="258"/>
      <c r="AG20" s="258"/>
      <c r="AH20" s="258"/>
      <c r="AI20" s="258"/>
      <c r="AJ20" s="83"/>
      <c r="AK20" s="266"/>
      <c r="AL20" s="264"/>
      <c r="AM20" s="264"/>
      <c r="AN20" s="264"/>
      <c r="AO20" s="264"/>
      <c r="AP20" s="264"/>
      <c r="AQ20" s="264"/>
      <c r="AR20" s="264"/>
      <c r="AS20" s="56"/>
      <c r="AT20" s="56"/>
      <c r="AU20" s="56"/>
      <c r="AV20" s="56"/>
      <c r="AW20" s="56"/>
      <c r="AX20" s="56"/>
      <c r="AY20" s="56"/>
      <c r="AZ20" s="56"/>
      <c r="BA20" s="56"/>
      <c r="BB20" s="56"/>
      <c r="BC20" s="56"/>
      <c r="BD20" s="56"/>
      <c r="BE20" s="56"/>
      <c r="BF20" s="56"/>
      <c r="BG20" s="102"/>
    </row>
    <row r="21" spans="1:59" s="81" customFormat="1" ht="104.25" customHeight="1" x14ac:dyDescent="0.3">
      <c r="A21" s="278" t="s">
        <v>163</v>
      </c>
      <c r="B21" s="275" t="s">
        <v>164</v>
      </c>
      <c r="C21" s="275" t="s">
        <v>165</v>
      </c>
      <c r="D21" s="275" t="s">
        <v>115</v>
      </c>
      <c r="E21" s="321" t="s">
        <v>166</v>
      </c>
      <c r="F21" s="275" t="s">
        <v>167</v>
      </c>
      <c r="G21" s="275" t="s">
        <v>168</v>
      </c>
      <c r="H21" s="76" t="s">
        <v>169</v>
      </c>
      <c r="I21" s="275" t="s">
        <v>120</v>
      </c>
      <c r="J21" s="271" t="s">
        <v>121</v>
      </c>
      <c r="K21" s="317">
        <f>IF(J21="","",IF(J21="Muy Baja",0.2,IF(J21="Baja",0.4,IF(J21="Media",0.6,IF(J21="Alta",0.8,IF(J21="Muy Alta",1,))))))</f>
        <v>0.8</v>
      </c>
      <c r="L21" s="271" t="s">
        <v>150</v>
      </c>
      <c r="M21" s="317">
        <f>IF(L21="","",IF(L21="Leve",0.2,IF(L21="Menor",0.4,IF(L21="Moderado",0.6,IF(L21="Mayor",0.8,IF(L21="Catastrófico",1,))))))</f>
        <v>0.6</v>
      </c>
      <c r="N21" s="272" t="str">
        <f>IF(OR(AND(J21="Muy Baja",L21="Leve"),AND(J21="Muy Baja",L21="Menor"),AND(J21="Baja",L21="Leve")),"Bajo",IF(OR(AND(J21="Muy baja",L21="Moderado"),AND(J21="Baja",L21="Menor"),AND(J21="Baja",L21="Moderado"),AND(J21="Media",L21="Leve"),AND(J21="Media",L21="Menor"),AND(J21="Media",L21="Moderado"),AND(J21="Alta",L21="Leve"),AND(J21="Alta",L21="Menor")),"Moderado",IF(OR(AND(J21="Muy Baja",L21="Mayor"),AND(J21="Baja",L21="Mayor"),AND(J21="Media",L21="Mayor"),AND(J21="Alta",L21="Moderado"),AND(J21="Alta",L21="Mayor"),AND(J21="Muy Alta",L21="Leve"),AND(J21="Muy Alta",L21="Menor"),AND(J21="Muy Alta",L21="Moderado"),AND(J21="Muy Alta",L21="Mayor")),"Alto",IF(OR(AND(J21="Muy Baja",L21="Catastrófico"),AND(J21="Baja",L21="Catastrófico"),AND(J21="Media",L21="Catastrófico"),AND(J21="Alta",L21="Catastrófico"),AND(J21="Muy Alta",L21="Catastrófico")),"Extremo",""))))</f>
        <v>Alto</v>
      </c>
      <c r="O21" s="70">
        <v>1</v>
      </c>
      <c r="P21" s="82" t="s">
        <v>170</v>
      </c>
      <c r="Q21" s="70" t="str">
        <f t="shared" si="0"/>
        <v>Probabilidad</v>
      </c>
      <c r="R21" s="71" t="s">
        <v>124</v>
      </c>
      <c r="S21" s="71" t="s">
        <v>125</v>
      </c>
      <c r="T21" s="72" t="str">
        <f t="shared" si="1"/>
        <v>40%</v>
      </c>
      <c r="U21" s="71" t="s">
        <v>126</v>
      </c>
      <c r="V21" s="71" t="s">
        <v>152</v>
      </c>
      <c r="W21" s="71" t="s">
        <v>128</v>
      </c>
      <c r="X21" s="76" t="s">
        <v>171</v>
      </c>
      <c r="Y21" s="78">
        <f>IFERROR(IF(Q21="Probabilidad",(K21-(+K21*T21)),IF(Q21="Impacto",K21,"")),"")</f>
        <v>0.48</v>
      </c>
      <c r="Z21" s="79" t="str">
        <f t="shared" si="2"/>
        <v>Media</v>
      </c>
      <c r="AA21" s="72">
        <f t="shared" si="3"/>
        <v>0.48</v>
      </c>
      <c r="AB21" s="79" t="str">
        <f t="shared" si="4"/>
        <v>Moderado</v>
      </c>
      <c r="AC21" s="72">
        <f>IFERROR(IF(Q21="Impacto",(M21-(+M21*T21)),IF(Q21="Probabilidad",M21,"")),"")</f>
        <v>0.6</v>
      </c>
      <c r="AD21" s="271" t="str">
        <f>IFERROR(IF(AE21=0,"",IF(AND(AE21&gt;0,AE21&lt;=0.2),"Muy Baja",IF(AE21&lt;=0.4,"Baja",IF(AE21&lt;=0.6,"Media",IF(AE21&lt;=0.8,"Alta","Muy Alta"))))),"")</f>
        <v>Muy Baja</v>
      </c>
      <c r="AE21" s="277">
        <f>MIN(Y21:Y23)</f>
        <v>0.17279999999999998</v>
      </c>
      <c r="AF21" s="271" t="str">
        <f>IFERROR(IF(AG21=0,"",IF(AND(AG21&gt;0,AG21&lt;=0.2),"Leve",IF(AG21&lt;=0.4,"Menor",IF(AG21&lt;=0.6,"Moderado",IF(AG21&lt;=0.8,"Mayor","Catastrófico"))))),"")</f>
        <v>Moderado</v>
      </c>
      <c r="AG21" s="277">
        <f>MIN(AC21:AC23)</f>
        <v>0.6</v>
      </c>
      <c r="AH21" s="272" t="str">
        <f>IFERROR(IF(OR(AND(AD21="Muy Baja",AF21="Leve"),AND(AD21="Muy Baja",AF21="Menor"),AND(AD21="Baja",AF21="Leve")),"Bajo",IF(OR(AND(AD21="Muy Baja",AF21="Moderado"),AND(AD21="Baja",AF21="Menor"),AND(AD21="Baja",AF21="Moderado"),AND(AD21="Media",AF21="Leve"),AND(AD21="Media",AF21="Menor"),AND(AD21="Media",AF21="Moderado"),AND(AD21="Alta",AF21="Leve"),AND(AD21="Alta",AF21="Menor")),"Moderado",IF(OR(AND(AD21="Muy Baja",AF21="Mayor"),AND(AD21="Baja",AF21="Mayor"),AND(AD21="Media",AF21="Mayor"),AND(AD21="Alta",AF21="Moderado"),AND(AD21="Alta",AF21="Mayor"),AND(AD21="Muy Alta",AF21="Leve"),AND(AD21="Muy Alta",AF21="Menor"),AND(AD21="Muy Alta",AF21="Moderado"),AND(AD21="Muy Alta",AF21="Mayor")),"Alto",IF(OR(AND(AD21="Muy Baja",AF21="Catastrófico"),AND(AD21="Baja",AF21="Catastrófico"),AND(AD21="Media",AF21="Catastrófico"),AND(AD21="Alta",AF21="Catastrófico"),AND(AD21="Muy Alta",AF21="Catastrófico")),"Extremo","")))),"")</f>
        <v>Moderado</v>
      </c>
      <c r="AI21" s="278" t="s">
        <v>130</v>
      </c>
      <c r="AJ21" s="77"/>
      <c r="AK21" s="295" t="s">
        <v>172</v>
      </c>
      <c r="AL21" s="295" t="s">
        <v>173</v>
      </c>
      <c r="AM21" s="295" t="s">
        <v>368</v>
      </c>
      <c r="AN21" s="295" t="s">
        <v>173</v>
      </c>
      <c r="AO21" s="295" t="s">
        <v>133</v>
      </c>
      <c r="AP21" s="263"/>
      <c r="AQ21" s="295" t="s">
        <v>133</v>
      </c>
      <c r="AR21" s="263"/>
      <c r="AS21" s="56"/>
      <c r="AT21" s="56"/>
      <c r="AU21" s="56"/>
      <c r="AV21" s="56"/>
      <c r="AW21" s="56"/>
      <c r="AX21" s="56"/>
      <c r="AY21" s="56"/>
      <c r="AZ21" s="56"/>
      <c r="BA21" s="56"/>
      <c r="BB21" s="56"/>
      <c r="BC21" s="56"/>
      <c r="BD21" s="56"/>
      <c r="BE21" s="56"/>
      <c r="BF21" s="56"/>
      <c r="BG21" s="102"/>
    </row>
    <row r="22" spans="1:59" s="81" customFormat="1" ht="65.400000000000006" customHeight="1" x14ac:dyDescent="0.3">
      <c r="A22" s="258"/>
      <c r="B22" s="258"/>
      <c r="C22" s="258"/>
      <c r="D22" s="258"/>
      <c r="E22" s="258"/>
      <c r="F22" s="258"/>
      <c r="G22" s="258"/>
      <c r="H22" s="76" t="s">
        <v>174</v>
      </c>
      <c r="I22" s="258"/>
      <c r="J22" s="258"/>
      <c r="K22" s="258"/>
      <c r="L22" s="258"/>
      <c r="M22" s="258"/>
      <c r="N22" s="258"/>
      <c r="O22" s="70">
        <v>2</v>
      </c>
      <c r="P22" s="84" t="s">
        <v>175</v>
      </c>
      <c r="Q22" s="70" t="str">
        <f t="shared" si="0"/>
        <v>Probabilidad</v>
      </c>
      <c r="R22" s="71" t="s">
        <v>124</v>
      </c>
      <c r="S22" s="71" t="s">
        <v>125</v>
      </c>
      <c r="T22" s="72" t="str">
        <f t="shared" si="1"/>
        <v>40%</v>
      </c>
      <c r="U22" s="71" t="s">
        <v>126</v>
      </c>
      <c r="V22" s="71" t="s">
        <v>152</v>
      </c>
      <c r="W22" s="71" t="s">
        <v>128</v>
      </c>
      <c r="X22" s="76" t="s">
        <v>176</v>
      </c>
      <c r="Y22" s="78">
        <f>IFERROR(IF(AND(Q21="Probabilidad",Q22="Probabilidad"),(AA21-(+AA21*T22)),IF(Q22="Probabilidad",(K21-(+K21*T22)),IF(Q22="Impacto",AA21,""))),"")</f>
        <v>0.28799999999999998</v>
      </c>
      <c r="Z22" s="79" t="str">
        <f t="shared" si="2"/>
        <v>Baja</v>
      </c>
      <c r="AA22" s="72">
        <f t="shared" si="3"/>
        <v>0.28799999999999998</v>
      </c>
      <c r="AB22" s="79" t="str">
        <f t="shared" si="4"/>
        <v>Moderado</v>
      </c>
      <c r="AC22" s="72">
        <f>IFERROR(IF(AND(Q21="Impacto",Q22="Impacto"),(AC21-(+AC21*T22)),IF(Q22="Impacto",(#REF!-(+#REF!*T22)),IF(Q22="Probabilidad",AC21,""))),"")</f>
        <v>0.6</v>
      </c>
      <c r="AD22" s="258"/>
      <c r="AE22" s="258"/>
      <c r="AF22" s="258"/>
      <c r="AG22" s="258"/>
      <c r="AH22" s="258"/>
      <c r="AI22" s="258"/>
      <c r="AJ22" s="85"/>
      <c r="AK22" s="264"/>
      <c r="AL22" s="264"/>
      <c r="AM22" s="264"/>
      <c r="AN22" s="264"/>
      <c r="AO22" s="264"/>
      <c r="AP22" s="264"/>
      <c r="AQ22" s="264"/>
      <c r="AR22" s="264"/>
      <c r="AS22" s="56"/>
      <c r="AT22" s="56"/>
      <c r="AU22" s="56"/>
      <c r="AV22" s="56"/>
      <c r="AW22" s="56"/>
      <c r="AX22" s="56"/>
      <c r="AY22" s="56"/>
      <c r="AZ22" s="56"/>
      <c r="BA22" s="56"/>
      <c r="BB22" s="56"/>
      <c r="BC22" s="56"/>
      <c r="BD22" s="56"/>
      <c r="BE22" s="56"/>
      <c r="BF22" s="56"/>
      <c r="BG22" s="102"/>
    </row>
    <row r="23" spans="1:59" s="81" customFormat="1" ht="241.95" customHeight="1" x14ac:dyDescent="0.3">
      <c r="A23" s="258"/>
      <c r="B23" s="258"/>
      <c r="C23" s="258"/>
      <c r="D23" s="258"/>
      <c r="E23" s="258"/>
      <c r="F23" s="258"/>
      <c r="G23" s="258"/>
      <c r="H23" s="86" t="s">
        <v>177</v>
      </c>
      <c r="I23" s="258"/>
      <c r="J23" s="258"/>
      <c r="K23" s="258"/>
      <c r="L23" s="258"/>
      <c r="M23" s="258"/>
      <c r="N23" s="258"/>
      <c r="O23" s="70">
        <v>3</v>
      </c>
      <c r="P23" s="82" t="s">
        <v>178</v>
      </c>
      <c r="Q23" s="70" t="str">
        <f t="shared" si="0"/>
        <v>Probabilidad</v>
      </c>
      <c r="R23" s="71" t="s">
        <v>124</v>
      </c>
      <c r="S23" s="71" t="s">
        <v>125</v>
      </c>
      <c r="T23" s="72" t="str">
        <f t="shared" si="1"/>
        <v>40%</v>
      </c>
      <c r="U23" s="71" t="s">
        <v>126</v>
      </c>
      <c r="V23" s="71" t="s">
        <v>127</v>
      </c>
      <c r="W23" s="71" t="s">
        <v>128</v>
      </c>
      <c r="X23" s="76" t="s">
        <v>179</v>
      </c>
      <c r="Y23" s="78">
        <f>IFERROR(IF(AND(Q22="Probabilidad",Q23="Probabilidad"),(AA22-(+AA22*T23)),IF(Q23="Probabilidad",(K22-(+K22*T23)),IF(Q23="Impacto",AA22,""))),"")</f>
        <v>0.17279999999999998</v>
      </c>
      <c r="Z23" s="79" t="str">
        <f t="shared" si="2"/>
        <v>Muy Baja</v>
      </c>
      <c r="AA23" s="72">
        <f t="shared" si="3"/>
        <v>0.17279999999999998</v>
      </c>
      <c r="AB23" s="79" t="str">
        <f t="shared" si="4"/>
        <v>Moderado</v>
      </c>
      <c r="AC23" s="72">
        <f>IFERROR(IF(AND(Q22="Impacto",Q23="Impacto"),(AC22-(+AC22*T23)),IF(Q23="Impacto",(#REF!-(+#REF!*T23)),IF(Q23="Probabilidad",AC22,""))),"")</f>
        <v>0.6</v>
      </c>
      <c r="AD23" s="258"/>
      <c r="AE23" s="258"/>
      <c r="AF23" s="258"/>
      <c r="AG23" s="258"/>
      <c r="AH23" s="258"/>
      <c r="AI23" s="258"/>
      <c r="AJ23" s="77"/>
      <c r="AK23" s="264"/>
      <c r="AL23" s="264"/>
      <c r="AM23" s="264"/>
      <c r="AN23" s="264"/>
      <c r="AO23" s="264"/>
      <c r="AP23" s="264"/>
      <c r="AQ23" s="264"/>
      <c r="AR23" s="264"/>
      <c r="AS23" s="56"/>
      <c r="AT23" s="56"/>
      <c r="AU23" s="56"/>
      <c r="AV23" s="56"/>
      <c r="AW23" s="56"/>
      <c r="AX23" s="56"/>
      <c r="AY23" s="56"/>
      <c r="AZ23" s="56"/>
      <c r="BA23" s="56"/>
      <c r="BB23" s="56"/>
      <c r="BC23" s="56"/>
      <c r="BD23" s="56"/>
      <c r="BE23" s="56"/>
      <c r="BF23" s="56"/>
      <c r="BG23" s="102"/>
    </row>
    <row r="24" spans="1:59" s="81" customFormat="1" ht="127.5" customHeight="1" x14ac:dyDescent="0.3">
      <c r="A24" s="313" t="s">
        <v>180</v>
      </c>
      <c r="B24" s="298" t="s">
        <v>181</v>
      </c>
      <c r="C24" s="298" t="s">
        <v>182</v>
      </c>
      <c r="D24" s="298" t="s">
        <v>115</v>
      </c>
      <c r="E24" s="298" t="s">
        <v>183</v>
      </c>
      <c r="F24" s="298" t="s">
        <v>184</v>
      </c>
      <c r="G24" s="298" t="s">
        <v>185</v>
      </c>
      <c r="H24" s="87" t="s">
        <v>186</v>
      </c>
      <c r="I24" s="288" t="s">
        <v>120</v>
      </c>
      <c r="J24" s="276" t="s">
        <v>187</v>
      </c>
      <c r="K24" s="260">
        <f>IF(J24="","",IF(J24="Muy Baja",0.2,IF(J24="Baja",0.4,IF(J24="Media",0.6,IF(J24="Alta",0.8,IF(J24="Muy Alta",1,))))))</f>
        <v>0.4</v>
      </c>
      <c r="L24" s="276" t="s">
        <v>122</v>
      </c>
      <c r="M24" s="260">
        <f>IF(L24="","",IF(L24="Leve",0.2,IF(L24="Menor",0.4,IF(L24="Moderado",0.6,IF(L24="Mayor",0.8,IF(L24="Catastrófico",1,))))))</f>
        <v>0.8</v>
      </c>
      <c r="N24" s="281" t="str">
        <f>IF(OR(AND(J24="Muy Baja",L24="Leve"),AND(J24="Muy Baja",L24="Menor"),AND(J24="Baja",L24="Leve")),"Bajo",IF(OR(AND(J24="Muy baja",L24="Moderado"),AND(J24="Baja",L24="Menor"),AND(J24="Baja",L24="Moderado"),AND(J24="Media",L24="Leve"),AND(J24="Media",L24="Menor"),AND(J24="Media",L24="Moderado"),AND(J24="Alta",L24="Leve"),AND(J24="Alta",L24="Menor")),"Moderado",IF(OR(AND(J24="Muy Baja",L24="Mayor"),AND(J24="Baja",L24="Mayor"),AND(J24="Media",L24="Mayor"),AND(J24="Alta",L24="Moderado"),AND(J24="Alta",L24="Mayor"),AND(J24="Muy Alta",L24="Leve"),AND(J24="Muy Alta",L24="Menor"),AND(J24="Muy Alta",L24="Moderado"),AND(J24="Muy Alta",L24="Mayor")),"Alto",IF(OR(AND(J24="Muy Baja",L24="Catastrófico"),AND(J24="Baja",L24="Catastrófico"),AND(J24="Media",L24="Catastrófico"),AND(J24="Alta",L24="Catastrófico"),AND(J24="Muy Alta",L24="Catastrófico")),"Extremo",""))))</f>
        <v>Alto</v>
      </c>
      <c r="O24" s="88">
        <v>1</v>
      </c>
      <c r="P24" s="101" t="s">
        <v>188</v>
      </c>
      <c r="Q24" s="70" t="str">
        <f t="shared" si="0"/>
        <v>Probabilidad</v>
      </c>
      <c r="R24" s="71" t="s">
        <v>124</v>
      </c>
      <c r="S24" s="71" t="s">
        <v>125</v>
      </c>
      <c r="T24" s="72" t="str">
        <f t="shared" si="1"/>
        <v>40%</v>
      </c>
      <c r="U24" s="71" t="s">
        <v>189</v>
      </c>
      <c r="V24" s="71" t="s">
        <v>152</v>
      </c>
      <c r="W24" s="71" t="s">
        <v>128</v>
      </c>
      <c r="X24" s="89" t="s">
        <v>190</v>
      </c>
      <c r="Y24" s="55">
        <f>IFERROR(IF(Q24="Probabilidad",(K24-(+K24*T24)),IF(Q24="Impacto",K24,"")),"")</f>
        <v>0.24</v>
      </c>
      <c r="Z24" s="227" t="str">
        <f t="shared" si="2"/>
        <v>Baja</v>
      </c>
      <c r="AA24" s="54">
        <f t="shared" si="3"/>
        <v>0.24</v>
      </c>
      <c r="AB24" s="227" t="str">
        <f t="shared" si="4"/>
        <v>Mayor</v>
      </c>
      <c r="AC24" s="54">
        <f>IFERROR(IF(Q24="Impacto",(M24-(+M24*T24)),IF(Q24="Probabilidad",M24,"")),"")</f>
        <v>0.8</v>
      </c>
      <c r="AD24" s="306" t="str">
        <f>IFERROR(IF(AE24=0,"",IF(AND(AE24&gt;0,AE24&lt;=0.2),"Muy Baja",IF(AE24&lt;=0.4,"Baja",IF(AE24&lt;=0.6,"Media",IF(AE24&lt;=0.8,"Alta","Muy Alta"))))),"")</f>
        <v>Muy Baja</v>
      </c>
      <c r="AE24" s="257">
        <f>MIN(Y24:Y28)</f>
        <v>6.0479999999999999E-2</v>
      </c>
      <c r="AF24" s="306" t="str">
        <f>IFERROR(IF(AG24=0,"",IF(AND(AG24&gt;0,AG24&lt;=0.2),"Leve",IF(AG24&lt;=0.4,"Menor",IF(AG24&lt;=0.6,"Moderado",IF(AG24&lt;=0.8,"Mayor","Catastrófico"))))),"")</f>
        <v>Moderado</v>
      </c>
      <c r="AG24" s="257">
        <f>MIN(AC24:AC28)</f>
        <v>0.60000000000000009</v>
      </c>
      <c r="AH24" s="320" t="str">
        <f>IFERROR(IF(OR(AND(AD24="Muy Baja",AF24="Leve"),AND(AD24="Muy Baja",AF24="Menor"),AND(AD24="Baja",AF24="Leve")),"Bajo",IF(OR(AND(AD24="Muy Baja",AF24="Moderado"),AND(AD24="Baja",AF24="Menor"),AND(AD24="Baja",AF24="Moderado"),AND(AD24="Media",AF24="Leve"),AND(AD24="Media",AF24="Menor"),AND(AD24="Media",AF24="Moderado"),AND(AD24="Alta",AF24="Leve"),AND(AD24="Alta",AF24="Menor")),"Moderado",IF(OR(AND(AD24="Muy Baja",AF24="Mayor"),AND(AD24="Baja",AF24="Mayor"),AND(AD24="Media",AF24="Mayor"),AND(AD24="Alta",AF24="Moderado"),AND(AD24="Alta",AF24="Mayor"),AND(AD24="Muy Alta",AF24="Leve"),AND(AD24="Muy Alta",AF24="Menor"),AND(AD24="Muy Alta",AF24="Moderado"),AND(AD24="Muy Alta",AF24="Mayor")),"Alto",IF(OR(AND(AD24="Muy Baja",AF24="Catastrófico"),AND(AD24="Baja",AF24="Catastrófico"),AND(AD24="Media",AF24="Catastrófico"),AND(AD24="Alta",AF24="Catastrófico"),AND(AD24="Muy Alta",AF24="Catastrófico")),"Extremo","")))),"")</f>
        <v>Moderado</v>
      </c>
      <c r="AI24" s="313" t="s">
        <v>130</v>
      </c>
      <c r="AJ24" s="90"/>
      <c r="AK24" s="314" t="s">
        <v>191</v>
      </c>
      <c r="AL24" s="307" t="s">
        <v>192</v>
      </c>
      <c r="AM24" s="265" t="s">
        <v>369</v>
      </c>
      <c r="AN24" s="307" t="s">
        <v>192</v>
      </c>
      <c r="AO24" s="265" t="s">
        <v>133</v>
      </c>
      <c r="AP24" s="290"/>
      <c r="AQ24" s="265" t="s">
        <v>133</v>
      </c>
      <c r="AR24" s="307"/>
      <c r="AS24" s="56"/>
      <c r="AT24" s="56"/>
      <c r="AU24" s="56"/>
      <c r="AV24" s="56"/>
      <c r="AW24" s="56"/>
      <c r="AX24" s="56"/>
      <c r="AY24" s="56"/>
      <c r="AZ24" s="56"/>
      <c r="BA24" s="56"/>
      <c r="BB24" s="56"/>
      <c r="BC24" s="56"/>
      <c r="BD24" s="56"/>
      <c r="BE24" s="56"/>
      <c r="BF24" s="56"/>
      <c r="BG24" s="102"/>
    </row>
    <row r="25" spans="1:59" s="81" customFormat="1" ht="153.6" customHeight="1" x14ac:dyDescent="0.3">
      <c r="A25" s="258"/>
      <c r="B25" s="258"/>
      <c r="C25" s="258"/>
      <c r="D25" s="258"/>
      <c r="E25" s="258"/>
      <c r="F25" s="258"/>
      <c r="G25" s="258"/>
      <c r="H25" s="87" t="s">
        <v>193</v>
      </c>
      <c r="I25" s="261"/>
      <c r="J25" s="261"/>
      <c r="K25" s="261"/>
      <c r="L25" s="261"/>
      <c r="M25" s="261"/>
      <c r="N25" s="261"/>
      <c r="O25" s="91">
        <v>2</v>
      </c>
      <c r="P25" s="92" t="s">
        <v>194</v>
      </c>
      <c r="Q25" s="70" t="str">
        <f t="shared" si="0"/>
        <v>Probabilidad</v>
      </c>
      <c r="R25" s="71" t="s">
        <v>124</v>
      </c>
      <c r="S25" s="71" t="s">
        <v>125</v>
      </c>
      <c r="T25" s="72" t="str">
        <f t="shared" si="1"/>
        <v>40%</v>
      </c>
      <c r="U25" s="71" t="s">
        <v>189</v>
      </c>
      <c r="V25" s="71" t="s">
        <v>152</v>
      </c>
      <c r="W25" s="71" t="s">
        <v>128</v>
      </c>
      <c r="X25" s="93" t="s">
        <v>195</v>
      </c>
      <c r="Y25" s="55">
        <f>IFERROR(IF(AND(Q24="Probabilidad",Q25="Probabilidad"),(AA24-(+AA24*T25)),IF(Q25="Probabilidad",(K24-(+K24*T25)),IF(Q25="Impacto",AA24,""))),"")</f>
        <v>0.14399999999999999</v>
      </c>
      <c r="Z25" s="227" t="str">
        <f t="shared" si="2"/>
        <v>Muy Baja</v>
      </c>
      <c r="AA25" s="54">
        <f t="shared" si="3"/>
        <v>0.14399999999999999</v>
      </c>
      <c r="AB25" s="227" t="str">
        <f t="shared" si="4"/>
        <v>Mayor</v>
      </c>
      <c r="AC25" s="54">
        <f>IFERROR(IF(AND(Q24="Impacto",Q25="Impacto"),(AC24-(+AC24*T25)),IF(Q25="Impacto",($M$15-(+$M$15*T25)),IF(Q25="Probabilidad",AC24,""))),"")</f>
        <v>0.8</v>
      </c>
      <c r="AD25" s="258"/>
      <c r="AE25" s="258"/>
      <c r="AF25" s="258"/>
      <c r="AG25" s="258"/>
      <c r="AH25" s="258"/>
      <c r="AI25" s="258"/>
      <c r="AJ25" s="85"/>
      <c r="AK25" s="264"/>
      <c r="AL25" s="264"/>
      <c r="AM25" s="264"/>
      <c r="AN25" s="264"/>
      <c r="AO25" s="264"/>
      <c r="AP25" s="264"/>
      <c r="AQ25" s="264"/>
      <c r="AR25" s="264"/>
      <c r="AS25" s="56"/>
      <c r="AT25" s="56"/>
      <c r="AU25" s="56"/>
      <c r="AV25" s="56"/>
      <c r="AW25" s="56"/>
      <c r="AX25" s="56"/>
      <c r="AY25" s="56"/>
      <c r="AZ25" s="56"/>
      <c r="BA25" s="56"/>
      <c r="BB25" s="56"/>
      <c r="BC25" s="56"/>
      <c r="BD25" s="56"/>
      <c r="BE25" s="56"/>
      <c r="BF25" s="56"/>
      <c r="BG25" s="102"/>
    </row>
    <row r="26" spans="1:59" s="81" customFormat="1" ht="124.2" customHeight="1" x14ac:dyDescent="0.3">
      <c r="A26" s="258"/>
      <c r="B26" s="258"/>
      <c r="C26" s="258"/>
      <c r="D26" s="258"/>
      <c r="E26" s="258"/>
      <c r="F26" s="258"/>
      <c r="G26" s="258"/>
      <c r="H26" s="87" t="s">
        <v>196</v>
      </c>
      <c r="I26" s="261"/>
      <c r="J26" s="261"/>
      <c r="K26" s="261"/>
      <c r="L26" s="261"/>
      <c r="M26" s="261"/>
      <c r="N26" s="261"/>
      <c r="O26" s="91">
        <v>3</v>
      </c>
      <c r="P26" s="92" t="s">
        <v>197</v>
      </c>
      <c r="Q26" s="70" t="str">
        <f t="shared" si="0"/>
        <v>Probabilidad</v>
      </c>
      <c r="R26" s="71" t="s">
        <v>198</v>
      </c>
      <c r="S26" s="71" t="s">
        <v>125</v>
      </c>
      <c r="T26" s="72" t="str">
        <f t="shared" si="1"/>
        <v>30%</v>
      </c>
      <c r="U26" s="71" t="s">
        <v>189</v>
      </c>
      <c r="V26" s="71" t="s">
        <v>152</v>
      </c>
      <c r="W26" s="71" t="s">
        <v>128</v>
      </c>
      <c r="X26" s="93" t="s">
        <v>199</v>
      </c>
      <c r="Y26" s="55">
        <f>IFERROR(IF(AND(Q25="Probabilidad",Q26="Probabilidad"),(AA25-(+AA25*T26)),IF(AND(Q25="Impacto",Q26="Probabilidad"),(AC24-(+AC24*T26)),IF(Q26="Impacto",AA25,""))),"")</f>
        <v>0.1008</v>
      </c>
      <c r="Z26" s="227" t="str">
        <f t="shared" si="2"/>
        <v>Muy Baja</v>
      </c>
      <c r="AA26" s="54">
        <f t="shared" si="3"/>
        <v>0.1008</v>
      </c>
      <c r="AB26" s="227" t="str">
        <f t="shared" si="4"/>
        <v>Mayor</v>
      </c>
      <c r="AC26" s="54">
        <f>IFERROR(IF(AND(Q25="Impacto",Q26="Impacto"),(AC25-(+AC25*T26)),IF(AND(Q25="Probabilidad",Q26="Impacto"),(AC24-(+AC24*T26)),IF(Q26="Probabilidad",AC25,""))),"")</f>
        <v>0.8</v>
      </c>
      <c r="AD26" s="258"/>
      <c r="AE26" s="258"/>
      <c r="AF26" s="258"/>
      <c r="AG26" s="258"/>
      <c r="AH26" s="258"/>
      <c r="AI26" s="258"/>
      <c r="AJ26" s="85"/>
      <c r="AK26" s="264"/>
      <c r="AL26" s="264"/>
      <c r="AM26" s="264"/>
      <c r="AN26" s="264"/>
      <c r="AO26" s="264"/>
      <c r="AP26" s="264"/>
      <c r="AQ26" s="264"/>
      <c r="AR26" s="264"/>
      <c r="AS26" s="56"/>
      <c r="AT26" s="56"/>
      <c r="AU26" s="56"/>
      <c r="AV26" s="56"/>
      <c r="AW26" s="56"/>
      <c r="AX26" s="56"/>
      <c r="AY26" s="56"/>
      <c r="AZ26" s="56"/>
      <c r="BA26" s="56"/>
      <c r="BB26" s="56"/>
      <c r="BC26" s="56"/>
      <c r="BD26" s="56"/>
      <c r="BE26" s="56"/>
      <c r="BF26" s="56"/>
      <c r="BG26" s="102"/>
    </row>
    <row r="27" spans="1:59" s="81" customFormat="1" ht="171.75" customHeight="1" x14ac:dyDescent="0.3">
      <c r="A27" s="258"/>
      <c r="B27" s="258"/>
      <c r="C27" s="258"/>
      <c r="D27" s="258"/>
      <c r="E27" s="258"/>
      <c r="F27" s="258"/>
      <c r="G27" s="258"/>
      <c r="H27" s="94" t="s">
        <v>200</v>
      </c>
      <c r="I27" s="261"/>
      <c r="J27" s="261"/>
      <c r="K27" s="261"/>
      <c r="L27" s="261"/>
      <c r="M27" s="261"/>
      <c r="N27" s="261"/>
      <c r="O27" s="91">
        <v>4</v>
      </c>
      <c r="P27" s="92" t="s">
        <v>201</v>
      </c>
      <c r="Q27" s="70" t="str">
        <f t="shared" si="0"/>
        <v>Impacto</v>
      </c>
      <c r="R27" s="71" t="s">
        <v>136</v>
      </c>
      <c r="S27" s="71" t="s">
        <v>125</v>
      </c>
      <c r="T27" s="72" t="str">
        <f t="shared" si="1"/>
        <v>25%</v>
      </c>
      <c r="U27" s="71" t="s">
        <v>126</v>
      </c>
      <c r="V27" s="71" t="s">
        <v>152</v>
      </c>
      <c r="W27" s="71" t="s">
        <v>128</v>
      </c>
      <c r="X27" s="93" t="s">
        <v>202</v>
      </c>
      <c r="Y27" s="55">
        <f>IFERROR(IF(AND(Q26="Probabilidad",Q27="Probabilidad"),(AA26-(+AA26*T27)),IF(AND(Q26="Impacto",Q27="Probabilidad"),(#REF!-(+#REF!*T27)),IF(Q27="Impacto",AA26,""))),"")</f>
        <v>0.1008</v>
      </c>
      <c r="Z27" s="227" t="str">
        <f t="shared" si="2"/>
        <v>Muy Baja</v>
      </c>
      <c r="AA27" s="54">
        <f t="shared" si="3"/>
        <v>0.1008</v>
      </c>
      <c r="AB27" s="227" t="str">
        <f t="shared" si="4"/>
        <v>Moderado</v>
      </c>
      <c r="AC27" s="54">
        <f>IFERROR(IF(AND(Q26="Impacto",Q27="Impacto"),(AC26-(+AC26*T27)),IF(AND(Q26="Probabilidad",Q27="Impacto"),(AC25-(+AC25*T27)),IF(Q27="Probabilidad",AC26,""))),"")</f>
        <v>0.60000000000000009</v>
      </c>
      <c r="AD27" s="258"/>
      <c r="AE27" s="258"/>
      <c r="AF27" s="258"/>
      <c r="AG27" s="258"/>
      <c r="AH27" s="258"/>
      <c r="AI27" s="258"/>
      <c r="AJ27" s="85"/>
      <c r="AK27" s="264"/>
      <c r="AL27" s="264"/>
      <c r="AM27" s="264"/>
      <c r="AN27" s="264"/>
      <c r="AO27" s="264"/>
      <c r="AP27" s="264"/>
      <c r="AQ27" s="264"/>
      <c r="AR27" s="264"/>
      <c r="AS27" s="56"/>
      <c r="AT27" s="56"/>
      <c r="AU27" s="56"/>
      <c r="AV27" s="56"/>
      <c r="AW27" s="56"/>
      <c r="AX27" s="56"/>
      <c r="AY27" s="56"/>
      <c r="AZ27" s="56"/>
      <c r="BA27" s="56"/>
      <c r="BB27" s="56"/>
      <c r="BC27" s="56"/>
      <c r="BD27" s="56"/>
      <c r="BE27" s="56"/>
      <c r="BF27" s="56"/>
      <c r="BG27" s="102"/>
    </row>
    <row r="28" spans="1:59" s="81" customFormat="1" ht="96" customHeight="1" x14ac:dyDescent="0.3">
      <c r="A28" s="259"/>
      <c r="B28" s="259"/>
      <c r="C28" s="259"/>
      <c r="D28" s="259"/>
      <c r="E28" s="259"/>
      <c r="F28" s="259"/>
      <c r="G28" s="259"/>
      <c r="H28" s="94" t="s">
        <v>203</v>
      </c>
      <c r="I28" s="262"/>
      <c r="J28" s="262"/>
      <c r="K28" s="262"/>
      <c r="L28" s="262"/>
      <c r="M28" s="262"/>
      <c r="N28" s="262"/>
      <c r="O28" s="91">
        <v>5</v>
      </c>
      <c r="P28" s="82" t="s">
        <v>204</v>
      </c>
      <c r="Q28" s="70" t="str">
        <f t="shared" si="0"/>
        <v>Probabilidad</v>
      </c>
      <c r="R28" s="71" t="s">
        <v>124</v>
      </c>
      <c r="S28" s="71" t="s">
        <v>125</v>
      </c>
      <c r="T28" s="72" t="str">
        <f t="shared" si="1"/>
        <v>40%</v>
      </c>
      <c r="U28" s="71" t="s">
        <v>189</v>
      </c>
      <c r="V28" s="71" t="s">
        <v>127</v>
      </c>
      <c r="W28" s="71" t="s">
        <v>128</v>
      </c>
      <c r="X28" s="76" t="s">
        <v>205</v>
      </c>
      <c r="Y28" s="103">
        <f>IFERROR(IF(AND(Q27="Probabilidad",Q28="Probabilidad"),(AA27-(+AA27*T28)),IF(AND(Q27="Impacto",Q28="Probabilidad"),(AA26-(+AA26*T28)),IF(Q28="Impacto",AA27,""))),"")</f>
        <v>6.0479999999999999E-2</v>
      </c>
      <c r="Z28" s="228" t="str">
        <f t="shared" si="2"/>
        <v>Muy Baja</v>
      </c>
      <c r="AA28" s="104">
        <f t="shared" si="3"/>
        <v>6.0479999999999999E-2</v>
      </c>
      <c r="AB28" s="228" t="str">
        <f t="shared" si="4"/>
        <v>Moderado</v>
      </c>
      <c r="AC28" s="104">
        <f>IFERROR(IF(AND(Q27="Impacto",Q28="Impacto"),(AC27-(+AC27*T28)),IF(AND(Q27="Probabilidad",Q28="Impacto"),(AC26-(+AC26*T28)),IF(Q28="Probabilidad",AC27,""))),"")</f>
        <v>0.60000000000000009</v>
      </c>
      <c r="AD28" s="259"/>
      <c r="AE28" s="259"/>
      <c r="AF28" s="259"/>
      <c r="AG28" s="259"/>
      <c r="AH28" s="259"/>
      <c r="AI28" s="259"/>
      <c r="AJ28" s="95"/>
      <c r="AK28" s="266"/>
      <c r="AL28" s="266"/>
      <c r="AM28" s="266"/>
      <c r="AN28" s="266"/>
      <c r="AO28" s="266"/>
      <c r="AP28" s="266"/>
      <c r="AQ28" s="266"/>
      <c r="AR28" s="266"/>
      <c r="AS28" s="56"/>
      <c r="AT28" s="56"/>
      <c r="AU28" s="56"/>
      <c r="AV28" s="56"/>
      <c r="AW28" s="56"/>
      <c r="AX28" s="56"/>
      <c r="AY28" s="56"/>
      <c r="AZ28" s="56"/>
      <c r="BA28" s="56"/>
      <c r="BB28" s="56"/>
      <c r="BC28" s="56"/>
      <c r="BD28" s="56"/>
      <c r="BE28" s="56"/>
      <c r="BF28" s="56"/>
      <c r="BG28" s="102"/>
    </row>
    <row r="29" spans="1:59" ht="49.5" customHeight="1" x14ac:dyDescent="0.3">
      <c r="A29" s="316" t="s">
        <v>206</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6"/>
      <c r="AJ29" s="105"/>
      <c r="AK29" s="106"/>
      <c r="AL29" s="106"/>
      <c r="AM29" s="105"/>
      <c r="AN29" s="105"/>
      <c r="AO29" s="105"/>
      <c r="AP29" s="105"/>
      <c r="AQ29" s="105"/>
      <c r="AR29" s="105"/>
      <c r="AS29" s="61"/>
      <c r="AT29" s="61"/>
      <c r="AU29" s="61"/>
      <c r="AV29" s="61"/>
      <c r="AW29" s="61"/>
      <c r="AX29" s="61"/>
      <c r="AY29" s="61"/>
      <c r="AZ29" s="61"/>
      <c r="BA29" s="61"/>
      <c r="BB29" s="61"/>
      <c r="BC29" s="61"/>
      <c r="BD29" s="61"/>
      <c r="BE29" s="61"/>
      <c r="BF29" s="61"/>
    </row>
    <row r="30" spans="1:59" ht="16.5" customHeight="1" x14ac:dyDescent="0.3">
      <c r="A30" s="96"/>
      <c r="B30" s="96"/>
      <c r="C30" s="96"/>
      <c r="D30" s="96"/>
      <c r="E30" s="96"/>
      <c r="F30" s="96"/>
      <c r="G30" s="61"/>
      <c r="H30" s="61"/>
      <c r="I30" s="97"/>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row>
    <row r="31" spans="1:59" ht="16.5" customHeight="1" x14ac:dyDescent="0.3">
      <c r="A31" s="98" t="s">
        <v>207</v>
      </c>
      <c r="B31" s="61"/>
      <c r="C31" s="61"/>
      <c r="D31" s="96"/>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row>
    <row r="32" spans="1:59" ht="16.5" customHeight="1" x14ac:dyDescent="0.3">
      <c r="A32" s="96"/>
      <c r="B32" s="96"/>
      <c r="C32" s="96"/>
      <c r="D32" s="96"/>
      <c r="E32" s="96"/>
      <c r="F32" s="96"/>
      <c r="G32" s="61"/>
      <c r="H32" s="61"/>
      <c r="I32" s="97"/>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row>
    <row r="33" spans="1:58" ht="16.5" customHeight="1" x14ac:dyDescent="0.3">
      <c r="A33" s="96"/>
      <c r="B33" s="96"/>
      <c r="C33" s="60" t="s">
        <v>208</v>
      </c>
      <c r="D33" s="60"/>
      <c r="E33" s="96"/>
      <c r="F33" s="61"/>
      <c r="G33" s="61"/>
      <c r="H33" s="61"/>
      <c r="I33" s="97"/>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row>
    <row r="34" spans="1:58" ht="16.5" customHeight="1" x14ac:dyDescent="0.3">
      <c r="A34" s="96"/>
      <c r="B34" s="96"/>
      <c r="C34" s="96"/>
      <c r="D34" s="96"/>
      <c r="E34" s="96"/>
      <c r="F34" s="96"/>
      <c r="G34" s="96"/>
      <c r="H34" s="61"/>
      <c r="I34" s="97"/>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row>
    <row r="35" spans="1:58" ht="16.5" customHeight="1" x14ac:dyDescent="0.3">
      <c r="A35" s="96"/>
      <c r="B35" s="96"/>
      <c r="C35" s="99" t="s">
        <v>209</v>
      </c>
      <c r="D35" s="229" t="s">
        <v>210</v>
      </c>
      <c r="E35" s="269" t="s">
        <v>211</v>
      </c>
      <c r="F35" s="255"/>
      <c r="G35" s="255"/>
      <c r="H35" s="256"/>
      <c r="I35" s="97"/>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row>
    <row r="36" spans="1:58" ht="32.25" customHeight="1" x14ac:dyDescent="0.3">
      <c r="A36" s="96"/>
      <c r="B36" s="96"/>
      <c r="C36" s="226" t="s">
        <v>112</v>
      </c>
      <c r="D36" s="100">
        <v>44848</v>
      </c>
      <c r="E36" s="254" t="s">
        <v>212</v>
      </c>
      <c r="F36" s="255"/>
      <c r="G36" s="255"/>
      <c r="H36" s="256"/>
      <c r="I36" s="97"/>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row>
    <row r="37" spans="1:58" ht="32.25" customHeight="1" x14ac:dyDescent="0.3">
      <c r="A37" s="96"/>
      <c r="B37" s="96"/>
      <c r="C37" s="226" t="s">
        <v>112</v>
      </c>
      <c r="D37" s="100">
        <v>44848</v>
      </c>
      <c r="E37" s="254" t="s">
        <v>213</v>
      </c>
      <c r="F37" s="255"/>
      <c r="G37" s="255"/>
      <c r="H37" s="256"/>
      <c r="I37" s="97"/>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row>
    <row r="38" spans="1:58" ht="32.25" customHeight="1" x14ac:dyDescent="0.3">
      <c r="A38" s="96"/>
      <c r="B38" s="96"/>
      <c r="C38" s="226" t="s">
        <v>163</v>
      </c>
      <c r="D38" s="100">
        <v>44848</v>
      </c>
      <c r="E38" s="254" t="s">
        <v>214</v>
      </c>
      <c r="F38" s="255"/>
      <c r="G38" s="255"/>
      <c r="H38" s="256"/>
      <c r="I38" s="97"/>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row>
    <row r="39" spans="1:58" ht="91.5" customHeight="1" x14ac:dyDescent="0.3">
      <c r="A39" s="96"/>
      <c r="B39" s="96"/>
      <c r="C39" s="226" t="s">
        <v>112</v>
      </c>
      <c r="D39" s="100">
        <v>44895</v>
      </c>
      <c r="E39" s="254" t="s">
        <v>215</v>
      </c>
      <c r="F39" s="255"/>
      <c r="G39" s="255"/>
      <c r="H39" s="256"/>
      <c r="I39" s="97"/>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row>
    <row r="40" spans="1:58" ht="65.25" customHeight="1" x14ac:dyDescent="0.3">
      <c r="A40" s="96"/>
      <c r="B40" s="96"/>
      <c r="C40" s="226" t="s">
        <v>112</v>
      </c>
      <c r="D40" s="100">
        <v>44895</v>
      </c>
      <c r="E40" s="254" t="s">
        <v>216</v>
      </c>
      <c r="F40" s="255"/>
      <c r="G40" s="255"/>
      <c r="H40" s="256"/>
      <c r="I40" s="97"/>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row>
    <row r="41" spans="1:58" ht="123.75" customHeight="1" x14ac:dyDescent="0.3">
      <c r="A41" s="96"/>
      <c r="B41" s="96"/>
      <c r="C41" s="226" t="s">
        <v>141</v>
      </c>
      <c r="D41" s="100">
        <v>44895</v>
      </c>
      <c r="E41" s="254" t="s">
        <v>217</v>
      </c>
      <c r="F41" s="255"/>
      <c r="G41" s="255"/>
      <c r="H41" s="256"/>
      <c r="I41" s="97"/>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row>
    <row r="42" spans="1:58" ht="63" customHeight="1" x14ac:dyDescent="0.3">
      <c r="A42" s="96"/>
      <c r="B42" s="96"/>
      <c r="C42" s="226" t="s">
        <v>163</v>
      </c>
      <c r="D42" s="100">
        <v>44895</v>
      </c>
      <c r="E42" s="254" t="s">
        <v>218</v>
      </c>
      <c r="F42" s="255"/>
      <c r="G42" s="255"/>
      <c r="H42" s="256"/>
      <c r="I42" s="97"/>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row>
    <row r="43" spans="1:58" ht="128.25" customHeight="1" x14ac:dyDescent="0.3">
      <c r="A43" s="96"/>
      <c r="B43" s="96"/>
      <c r="C43" s="226" t="s">
        <v>180</v>
      </c>
      <c r="D43" s="100">
        <v>45071</v>
      </c>
      <c r="E43" s="254" t="s">
        <v>219</v>
      </c>
      <c r="F43" s="255"/>
      <c r="G43" s="255"/>
      <c r="H43" s="256"/>
      <c r="I43" s="97"/>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row>
    <row r="44" spans="1:58" ht="16.5" customHeight="1" x14ac:dyDescent="0.3">
      <c r="A44" s="96"/>
      <c r="B44" s="96"/>
      <c r="C44" s="96"/>
      <c r="D44" s="96"/>
      <c r="E44" s="96"/>
      <c r="F44" s="96"/>
      <c r="G44" s="61"/>
      <c r="H44" s="61"/>
      <c r="I44" s="97"/>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row>
    <row r="45" spans="1:58" ht="16.5" customHeight="1" x14ac:dyDescent="0.3">
      <c r="A45" s="96"/>
      <c r="B45" s="96"/>
      <c r="C45" s="96"/>
      <c r="D45" s="96"/>
      <c r="E45" s="96"/>
      <c r="F45" s="96"/>
      <c r="G45" s="61"/>
      <c r="H45" s="61"/>
      <c r="I45" s="97"/>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row>
    <row r="46" spans="1:58" ht="16.5" customHeight="1" x14ac:dyDescent="0.3">
      <c r="A46" s="96"/>
      <c r="B46" s="96"/>
      <c r="C46" s="96"/>
      <c r="D46" s="96"/>
      <c r="E46" s="96"/>
      <c r="F46" s="96"/>
      <c r="G46" s="61"/>
      <c r="H46" s="61"/>
      <c r="I46" s="97"/>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row>
    <row r="47" spans="1:58" ht="16.5" customHeight="1" x14ac:dyDescent="0.3">
      <c r="A47" s="96"/>
      <c r="B47" s="96"/>
      <c r="C47" s="96"/>
      <c r="D47" s="96"/>
      <c r="E47" s="96"/>
      <c r="F47" s="96"/>
      <c r="G47" s="61"/>
      <c r="H47" s="61"/>
      <c r="I47" s="97"/>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row>
    <row r="48" spans="1:58" ht="16.5" customHeight="1" x14ac:dyDescent="0.3">
      <c r="A48" s="96"/>
      <c r="B48" s="96"/>
      <c r="C48" s="96"/>
      <c r="D48" s="96"/>
      <c r="E48" s="96"/>
      <c r="F48" s="96"/>
      <c r="G48" s="61"/>
      <c r="H48" s="61"/>
      <c r="I48" s="97"/>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row>
    <row r="49" spans="1:58" ht="16.5" customHeight="1" x14ac:dyDescent="0.3">
      <c r="A49" s="96"/>
      <c r="B49" s="96"/>
      <c r="C49" s="96"/>
      <c r="D49" s="96"/>
      <c r="E49" s="96"/>
      <c r="F49" s="96"/>
      <c r="G49" s="61"/>
      <c r="H49" s="61"/>
      <c r="I49" s="97"/>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row>
    <row r="50" spans="1:58" ht="16.5" customHeight="1" x14ac:dyDescent="0.3">
      <c r="A50" s="96"/>
      <c r="B50" s="96"/>
      <c r="C50" s="96"/>
      <c r="D50" s="96"/>
      <c r="E50" s="96"/>
      <c r="F50" s="96"/>
      <c r="G50" s="61"/>
      <c r="H50" s="61"/>
      <c r="I50" s="97"/>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row>
    <row r="51" spans="1:58" ht="16.5" customHeight="1" x14ac:dyDescent="0.3">
      <c r="A51" s="96"/>
      <c r="B51" s="96"/>
      <c r="C51" s="96"/>
      <c r="D51" s="96"/>
      <c r="E51" s="96"/>
      <c r="F51" s="96"/>
      <c r="G51" s="61"/>
      <c r="H51" s="61"/>
      <c r="I51" s="97"/>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row>
    <row r="52" spans="1:58" ht="16.5" customHeight="1" x14ac:dyDescent="0.3">
      <c r="A52" s="96"/>
      <c r="B52" s="96"/>
      <c r="C52" s="96"/>
      <c r="D52" s="96"/>
      <c r="E52" s="96"/>
      <c r="F52" s="96"/>
      <c r="G52" s="61"/>
      <c r="H52" s="61"/>
      <c r="I52" s="97"/>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row>
    <row r="53" spans="1:58" ht="16.5" customHeight="1" x14ac:dyDescent="0.3">
      <c r="A53" s="96"/>
      <c r="B53" s="96"/>
      <c r="C53" s="96"/>
      <c r="D53" s="96"/>
      <c r="E53" s="96"/>
      <c r="F53" s="96"/>
      <c r="G53" s="61"/>
      <c r="H53" s="61"/>
      <c r="I53" s="97"/>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row>
    <row r="54" spans="1:58" ht="16.5" customHeight="1" x14ac:dyDescent="0.3">
      <c r="A54" s="96"/>
      <c r="B54" s="96"/>
      <c r="C54" s="96"/>
      <c r="D54" s="96"/>
      <c r="E54" s="96"/>
      <c r="F54" s="96"/>
      <c r="G54" s="61"/>
      <c r="H54" s="61"/>
      <c r="I54" s="97"/>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row>
    <row r="55" spans="1:58" ht="16.5" customHeight="1" x14ac:dyDescent="0.3">
      <c r="A55" s="96"/>
      <c r="B55" s="96"/>
      <c r="C55" s="96"/>
      <c r="D55" s="96"/>
      <c r="E55" s="96"/>
      <c r="F55" s="96"/>
      <c r="G55" s="61"/>
      <c r="H55" s="61"/>
      <c r="I55" s="97"/>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row>
    <row r="56" spans="1:58" ht="16.5" customHeight="1" x14ac:dyDescent="0.3">
      <c r="A56" s="96"/>
      <c r="B56" s="96"/>
      <c r="C56" s="96"/>
      <c r="D56" s="96"/>
      <c r="E56" s="96"/>
      <c r="F56" s="96"/>
      <c r="G56" s="61"/>
      <c r="H56" s="61"/>
      <c r="I56" s="97"/>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row>
    <row r="57" spans="1:58" ht="16.5" customHeight="1" x14ac:dyDescent="0.3">
      <c r="A57" s="96"/>
      <c r="B57" s="96"/>
      <c r="C57" s="96"/>
      <c r="D57" s="96"/>
      <c r="E57" s="96"/>
      <c r="F57" s="96"/>
      <c r="G57" s="61"/>
      <c r="H57" s="61"/>
      <c r="I57" s="97"/>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row>
    <row r="58" spans="1:58" ht="16.5" customHeight="1" x14ac:dyDescent="0.3">
      <c r="A58" s="96"/>
      <c r="B58" s="96"/>
      <c r="C58" s="96"/>
      <c r="D58" s="96"/>
      <c r="E58" s="96"/>
      <c r="F58" s="96"/>
      <c r="G58" s="61"/>
      <c r="H58" s="61"/>
      <c r="I58" s="97"/>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row>
    <row r="59" spans="1:58" ht="16.5" customHeight="1" x14ac:dyDescent="0.3">
      <c r="A59" s="96"/>
      <c r="B59" s="96"/>
      <c r="C59" s="96"/>
      <c r="D59" s="96"/>
      <c r="E59" s="96"/>
      <c r="F59" s="96"/>
      <c r="G59" s="61"/>
      <c r="H59" s="61"/>
      <c r="I59" s="97"/>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row>
    <row r="60" spans="1:58" ht="16.5" customHeight="1" x14ac:dyDescent="0.3">
      <c r="A60" s="96"/>
      <c r="B60" s="96"/>
      <c r="C60" s="96"/>
      <c r="D60" s="96"/>
      <c r="E60" s="96"/>
      <c r="F60" s="96"/>
      <c r="G60" s="61"/>
      <c r="H60" s="61"/>
      <c r="I60" s="97"/>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row>
    <row r="61" spans="1:58" ht="16.5" customHeight="1" x14ac:dyDescent="0.3">
      <c r="A61" s="96"/>
      <c r="B61" s="96"/>
      <c r="C61" s="96"/>
      <c r="D61" s="96"/>
      <c r="E61" s="96"/>
      <c r="F61" s="96"/>
      <c r="G61" s="61"/>
      <c r="H61" s="61"/>
      <c r="I61" s="97"/>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row>
    <row r="62" spans="1:58" ht="16.5" customHeight="1" x14ac:dyDescent="0.3">
      <c r="A62" s="96"/>
      <c r="B62" s="96"/>
      <c r="C62" s="96"/>
      <c r="D62" s="96"/>
      <c r="E62" s="96"/>
      <c r="F62" s="96"/>
      <c r="G62" s="61"/>
      <c r="H62" s="61"/>
      <c r="I62" s="97"/>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row>
    <row r="63" spans="1:58" ht="16.5" customHeight="1" x14ac:dyDescent="0.3">
      <c r="A63" s="96"/>
      <c r="B63" s="96"/>
      <c r="C63" s="96"/>
      <c r="D63" s="96"/>
      <c r="E63" s="96"/>
      <c r="F63" s="96"/>
      <c r="G63" s="61"/>
      <c r="H63" s="61"/>
      <c r="I63" s="97"/>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row>
    <row r="64" spans="1:58" ht="16.5" customHeight="1" x14ac:dyDescent="0.3">
      <c r="A64" s="96"/>
      <c r="B64" s="96"/>
      <c r="C64" s="96"/>
      <c r="D64" s="96"/>
      <c r="E64" s="96"/>
      <c r="F64" s="96"/>
      <c r="G64" s="61"/>
      <c r="H64" s="61"/>
      <c r="I64" s="97"/>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row>
    <row r="65" spans="1:58" ht="16.5" customHeight="1" x14ac:dyDescent="0.3">
      <c r="A65" s="96"/>
      <c r="B65" s="96"/>
      <c r="C65" s="96"/>
      <c r="D65" s="96"/>
      <c r="E65" s="96"/>
      <c r="F65" s="96"/>
      <c r="G65" s="61"/>
      <c r="H65" s="61"/>
      <c r="I65" s="97"/>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row>
    <row r="66" spans="1:58" ht="16.5" customHeight="1" x14ac:dyDescent="0.3">
      <c r="A66" s="96"/>
      <c r="B66" s="96"/>
      <c r="C66" s="96"/>
      <c r="D66" s="96"/>
      <c r="E66" s="96"/>
      <c r="F66" s="96"/>
      <c r="G66" s="61"/>
      <c r="H66" s="61"/>
      <c r="I66" s="97"/>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row>
    <row r="67" spans="1:58" ht="16.5" customHeight="1" x14ac:dyDescent="0.3">
      <c r="A67" s="96"/>
      <c r="B67" s="96"/>
      <c r="C67" s="96"/>
      <c r="D67" s="96"/>
      <c r="E67" s="96"/>
      <c r="F67" s="96"/>
      <c r="G67" s="61"/>
      <c r="H67" s="61"/>
      <c r="I67" s="97"/>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row>
    <row r="68" spans="1:58" ht="16.5" customHeight="1" x14ac:dyDescent="0.3">
      <c r="A68" s="96"/>
      <c r="B68" s="96"/>
      <c r="C68" s="96"/>
      <c r="D68" s="96"/>
      <c r="E68" s="96"/>
      <c r="F68" s="96"/>
      <c r="G68" s="61"/>
      <c r="H68" s="61"/>
      <c r="I68" s="97"/>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row>
    <row r="69" spans="1:58" ht="16.5" customHeight="1" x14ac:dyDescent="0.3">
      <c r="A69" s="96"/>
      <c r="B69" s="96"/>
      <c r="C69" s="96"/>
      <c r="D69" s="96"/>
      <c r="E69" s="96"/>
      <c r="F69" s="96"/>
      <c r="G69" s="61"/>
      <c r="H69" s="61"/>
      <c r="I69" s="97"/>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row>
    <row r="70" spans="1:58" ht="16.5" customHeight="1" x14ac:dyDescent="0.3">
      <c r="A70" s="96"/>
      <c r="B70" s="96"/>
      <c r="C70" s="96"/>
      <c r="D70" s="96"/>
      <c r="E70" s="96"/>
      <c r="F70" s="96"/>
      <c r="G70" s="61"/>
      <c r="H70" s="61"/>
      <c r="I70" s="97"/>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row>
    <row r="71" spans="1:58" ht="16.5" customHeight="1" x14ac:dyDescent="0.3">
      <c r="A71" s="96"/>
      <c r="B71" s="96"/>
      <c r="C71" s="96"/>
      <c r="D71" s="96"/>
      <c r="E71" s="96"/>
      <c r="F71" s="96"/>
      <c r="G71" s="61"/>
      <c r="H71" s="61"/>
      <c r="I71" s="97"/>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row>
    <row r="72" spans="1:58" ht="16.5" customHeight="1" x14ac:dyDescent="0.3">
      <c r="A72" s="96"/>
      <c r="B72" s="96"/>
      <c r="C72" s="96"/>
      <c r="D72" s="96"/>
      <c r="E72" s="96"/>
      <c r="F72" s="96"/>
      <c r="G72" s="61"/>
      <c r="H72" s="61"/>
      <c r="I72" s="97"/>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row>
    <row r="73" spans="1:58" ht="16.5" customHeight="1" x14ac:dyDescent="0.3">
      <c r="A73" s="96"/>
      <c r="B73" s="96"/>
      <c r="C73" s="96"/>
      <c r="D73" s="96"/>
      <c r="E73" s="96"/>
      <c r="F73" s="96"/>
      <c r="G73" s="61"/>
      <c r="H73" s="61"/>
      <c r="I73" s="97"/>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row>
    <row r="74" spans="1:58" ht="16.5" customHeight="1" x14ac:dyDescent="0.3">
      <c r="A74" s="96"/>
      <c r="B74" s="96"/>
      <c r="C74" s="96"/>
      <c r="D74" s="96"/>
      <c r="E74" s="96"/>
      <c r="F74" s="96"/>
      <c r="G74" s="61"/>
      <c r="H74" s="61"/>
      <c r="I74" s="97"/>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row>
    <row r="75" spans="1:58" ht="16.5" customHeight="1" x14ac:dyDescent="0.3">
      <c r="A75" s="96"/>
      <c r="B75" s="96"/>
      <c r="C75" s="96"/>
      <c r="D75" s="96"/>
      <c r="E75" s="96"/>
      <c r="F75" s="96"/>
      <c r="G75" s="61"/>
      <c r="H75" s="61"/>
      <c r="I75" s="97"/>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row>
    <row r="76" spans="1:58" ht="16.5" customHeight="1" x14ac:dyDescent="0.3">
      <c r="A76" s="96"/>
      <c r="B76" s="96"/>
      <c r="C76" s="96"/>
      <c r="D76" s="96"/>
      <c r="E76" s="96"/>
      <c r="F76" s="96"/>
      <c r="G76" s="61"/>
      <c r="H76" s="61"/>
      <c r="I76" s="97"/>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row>
    <row r="77" spans="1:58" ht="16.5" customHeight="1" x14ac:dyDescent="0.3">
      <c r="A77" s="96"/>
      <c r="B77" s="96"/>
      <c r="C77" s="96"/>
      <c r="D77" s="96"/>
      <c r="E77" s="96"/>
      <c r="F77" s="96"/>
      <c r="G77" s="61"/>
      <c r="H77" s="61"/>
      <c r="I77" s="97"/>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row>
    <row r="78" spans="1:58" ht="16.5" customHeight="1" x14ac:dyDescent="0.3">
      <c r="A78" s="96"/>
      <c r="B78" s="96"/>
      <c r="C78" s="96"/>
      <c r="D78" s="96"/>
      <c r="E78" s="96"/>
      <c r="F78" s="96"/>
      <c r="G78" s="61"/>
      <c r="H78" s="61"/>
      <c r="I78" s="97"/>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row>
    <row r="79" spans="1:58" ht="16.5" customHeight="1" x14ac:dyDescent="0.3">
      <c r="A79" s="96"/>
      <c r="B79" s="96"/>
      <c r="C79" s="96"/>
      <c r="D79" s="96"/>
      <c r="E79" s="96"/>
      <c r="F79" s="96"/>
      <c r="G79" s="61"/>
      <c r="H79" s="61"/>
      <c r="I79" s="97"/>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row>
    <row r="80" spans="1:58" ht="16.5" customHeight="1" x14ac:dyDescent="0.3">
      <c r="A80" s="96"/>
      <c r="B80" s="96"/>
      <c r="C80" s="96"/>
      <c r="D80" s="96"/>
      <c r="E80" s="96"/>
      <c r="F80" s="96"/>
      <c r="G80" s="61"/>
      <c r="H80" s="61"/>
      <c r="I80" s="97"/>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row>
    <row r="81" spans="1:58" ht="16.5" customHeight="1" x14ac:dyDescent="0.3">
      <c r="A81" s="96"/>
      <c r="B81" s="96"/>
      <c r="C81" s="96"/>
      <c r="D81" s="96"/>
      <c r="E81" s="96"/>
      <c r="F81" s="96"/>
      <c r="G81" s="61"/>
      <c r="H81" s="61"/>
      <c r="I81" s="97"/>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row>
    <row r="82" spans="1:58" ht="16.5" customHeight="1" x14ac:dyDescent="0.3">
      <c r="A82" s="96"/>
      <c r="B82" s="96"/>
      <c r="C82" s="96"/>
      <c r="D82" s="96"/>
      <c r="E82" s="96"/>
      <c r="F82" s="96"/>
      <c r="G82" s="61"/>
      <c r="H82" s="61"/>
      <c r="I82" s="97"/>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row>
    <row r="83" spans="1:58" ht="16.5" customHeight="1" x14ac:dyDescent="0.3">
      <c r="A83" s="96"/>
      <c r="B83" s="96"/>
      <c r="C83" s="96"/>
      <c r="D83" s="96"/>
      <c r="E83" s="96"/>
      <c r="F83" s="96"/>
      <c r="G83" s="61"/>
      <c r="H83" s="61"/>
      <c r="I83" s="97"/>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row>
    <row r="84" spans="1:58" ht="16.5" customHeight="1" x14ac:dyDescent="0.3">
      <c r="A84" s="96"/>
      <c r="B84" s="96"/>
      <c r="C84" s="96"/>
      <c r="D84" s="96"/>
      <c r="E84" s="96"/>
      <c r="F84" s="96"/>
      <c r="G84" s="61"/>
      <c r="H84" s="61"/>
      <c r="I84" s="97"/>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row>
    <row r="85" spans="1:58" ht="16.5" customHeight="1" x14ac:dyDescent="0.3">
      <c r="A85" s="96"/>
      <c r="B85" s="96"/>
      <c r="C85" s="96"/>
      <c r="D85" s="96"/>
      <c r="E85" s="96"/>
      <c r="F85" s="96"/>
      <c r="G85" s="61"/>
      <c r="H85" s="61"/>
      <c r="I85" s="97"/>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row>
    <row r="86" spans="1:58" ht="16.5" customHeight="1" x14ac:dyDescent="0.3">
      <c r="A86" s="96"/>
      <c r="B86" s="96"/>
      <c r="C86" s="96"/>
      <c r="D86" s="96"/>
      <c r="E86" s="96"/>
      <c r="F86" s="96"/>
      <c r="G86" s="61"/>
      <c r="H86" s="61"/>
      <c r="I86" s="97"/>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row>
    <row r="87" spans="1:58" ht="16.5" customHeight="1" x14ac:dyDescent="0.3">
      <c r="A87" s="96"/>
      <c r="B87" s="96"/>
      <c r="C87" s="96"/>
      <c r="D87" s="96"/>
      <c r="E87" s="96"/>
      <c r="F87" s="96"/>
      <c r="G87" s="61"/>
      <c r="H87" s="61"/>
      <c r="I87" s="97"/>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row>
    <row r="88" spans="1:58" ht="16.5" customHeight="1" x14ac:dyDescent="0.3">
      <c r="A88" s="96"/>
      <c r="B88" s="96"/>
      <c r="C88" s="96"/>
      <c r="D88" s="96"/>
      <c r="E88" s="96"/>
      <c r="F88" s="96"/>
      <c r="G88" s="61"/>
      <c r="H88" s="61"/>
      <c r="I88" s="97"/>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row>
    <row r="89" spans="1:58" ht="16.5" customHeight="1" x14ac:dyDescent="0.3">
      <c r="A89" s="96"/>
      <c r="B89" s="96"/>
      <c r="C89" s="96"/>
      <c r="D89" s="96"/>
      <c r="E89" s="96"/>
      <c r="F89" s="96"/>
      <c r="G89" s="61"/>
      <c r="H89" s="61"/>
      <c r="I89" s="97"/>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row>
    <row r="90" spans="1:58" ht="16.5" customHeight="1" x14ac:dyDescent="0.3">
      <c r="A90" s="96"/>
      <c r="B90" s="96"/>
      <c r="C90" s="96"/>
      <c r="D90" s="96"/>
      <c r="E90" s="96"/>
      <c r="F90" s="96"/>
      <c r="G90" s="61"/>
      <c r="H90" s="61"/>
      <c r="I90" s="97"/>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row>
    <row r="91" spans="1:58" ht="16.5" customHeight="1" x14ac:dyDescent="0.3">
      <c r="A91" s="96"/>
      <c r="B91" s="96"/>
      <c r="C91" s="96"/>
      <c r="D91" s="96"/>
      <c r="E91" s="96"/>
      <c r="F91" s="96"/>
      <c r="G91" s="61"/>
      <c r="H91" s="61"/>
      <c r="I91" s="97"/>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row>
    <row r="92" spans="1:58" ht="16.5" customHeight="1" x14ac:dyDescent="0.3">
      <c r="A92" s="96"/>
      <c r="B92" s="96"/>
      <c r="C92" s="96"/>
      <c r="D92" s="96"/>
      <c r="E92" s="96"/>
      <c r="F92" s="96"/>
      <c r="G92" s="61"/>
      <c r="H92" s="61"/>
      <c r="I92" s="97"/>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row>
    <row r="93" spans="1:58" ht="16.5" customHeight="1" x14ac:dyDescent="0.3">
      <c r="A93" s="96"/>
      <c r="B93" s="96"/>
      <c r="C93" s="96"/>
      <c r="D93" s="96"/>
      <c r="E93" s="96"/>
      <c r="F93" s="96"/>
      <c r="G93" s="61"/>
      <c r="H93" s="61"/>
      <c r="I93" s="97"/>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row>
    <row r="94" spans="1:58" ht="16.5" customHeight="1" x14ac:dyDescent="0.3">
      <c r="A94" s="96"/>
      <c r="B94" s="96"/>
      <c r="C94" s="96"/>
      <c r="D94" s="96"/>
      <c r="E94" s="96"/>
      <c r="F94" s="96"/>
      <c r="G94" s="61"/>
      <c r="H94" s="61"/>
      <c r="I94" s="97"/>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row>
    <row r="95" spans="1:58" ht="16.5" customHeight="1" x14ac:dyDescent="0.3">
      <c r="A95" s="96"/>
      <c r="B95" s="96"/>
      <c r="C95" s="96"/>
      <c r="D95" s="96"/>
      <c r="E95" s="96"/>
      <c r="F95" s="96"/>
      <c r="G95" s="61"/>
      <c r="H95" s="61"/>
      <c r="I95" s="97"/>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row>
    <row r="96" spans="1:58" ht="16.5" customHeight="1" x14ac:dyDescent="0.3">
      <c r="A96" s="96"/>
      <c r="B96" s="96"/>
      <c r="C96" s="96"/>
      <c r="D96" s="96"/>
      <c r="E96" s="96"/>
      <c r="F96" s="96"/>
      <c r="G96" s="61"/>
      <c r="H96" s="61"/>
      <c r="I96" s="97"/>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row>
    <row r="97" spans="1:58" ht="16.5" customHeight="1" x14ac:dyDescent="0.3">
      <c r="A97" s="96"/>
      <c r="B97" s="96"/>
      <c r="C97" s="96"/>
      <c r="D97" s="96"/>
      <c r="E97" s="96"/>
      <c r="F97" s="96"/>
      <c r="G97" s="61"/>
      <c r="H97" s="61"/>
      <c r="I97" s="97"/>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row>
    <row r="98" spans="1:58" ht="16.5" customHeight="1" x14ac:dyDescent="0.3">
      <c r="A98" s="96"/>
      <c r="B98" s="96"/>
      <c r="C98" s="96"/>
      <c r="D98" s="96"/>
      <c r="E98" s="96"/>
      <c r="F98" s="96"/>
      <c r="G98" s="61"/>
      <c r="H98" s="61"/>
      <c r="I98" s="97"/>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row>
    <row r="99" spans="1:58" ht="16.5" customHeight="1" x14ac:dyDescent="0.3">
      <c r="A99" s="96"/>
      <c r="B99" s="96"/>
      <c r="C99" s="96"/>
      <c r="D99" s="96"/>
      <c r="E99" s="96"/>
      <c r="F99" s="96"/>
      <c r="G99" s="61"/>
      <c r="H99" s="61"/>
      <c r="I99" s="97"/>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row>
    <row r="100" spans="1:58" ht="16.5" customHeight="1" x14ac:dyDescent="0.3">
      <c r="A100" s="96"/>
      <c r="B100" s="96"/>
      <c r="C100" s="96"/>
      <c r="D100" s="96"/>
      <c r="E100" s="96"/>
      <c r="F100" s="96"/>
      <c r="G100" s="61"/>
      <c r="H100" s="61"/>
      <c r="I100" s="97"/>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row>
    <row r="101" spans="1:58" ht="16.5" customHeight="1" x14ac:dyDescent="0.3">
      <c r="A101" s="96"/>
      <c r="B101" s="96"/>
      <c r="C101" s="96"/>
      <c r="D101" s="96"/>
      <c r="E101" s="96"/>
      <c r="F101" s="96"/>
      <c r="G101" s="61"/>
      <c r="H101" s="61"/>
      <c r="I101" s="97"/>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row>
    <row r="102" spans="1:58" ht="16.5" customHeight="1" x14ac:dyDescent="0.3">
      <c r="A102" s="96"/>
      <c r="B102" s="96"/>
      <c r="C102" s="96"/>
      <c r="D102" s="96"/>
      <c r="E102" s="96"/>
      <c r="F102" s="96"/>
      <c r="G102" s="61"/>
      <c r="H102" s="61"/>
      <c r="I102" s="97"/>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row>
    <row r="103" spans="1:58" ht="16.5" customHeight="1" x14ac:dyDescent="0.3">
      <c r="A103" s="96"/>
      <c r="B103" s="96"/>
      <c r="C103" s="96"/>
      <c r="D103" s="96"/>
      <c r="E103" s="96"/>
      <c r="F103" s="96"/>
      <c r="G103" s="61"/>
      <c r="H103" s="61"/>
      <c r="I103" s="97"/>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row>
    <row r="104" spans="1:58" ht="16.5" customHeight="1" x14ac:dyDescent="0.3">
      <c r="A104" s="96"/>
      <c r="B104" s="96"/>
      <c r="C104" s="96"/>
      <c r="D104" s="96"/>
      <c r="E104" s="96"/>
      <c r="F104" s="96"/>
      <c r="G104" s="61"/>
      <c r="H104" s="61"/>
      <c r="I104" s="97"/>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row>
    <row r="105" spans="1:58" ht="16.5" customHeight="1" x14ac:dyDescent="0.3">
      <c r="A105" s="96"/>
      <c r="B105" s="96"/>
      <c r="C105" s="96"/>
      <c r="D105" s="96"/>
      <c r="E105" s="96"/>
      <c r="F105" s="96"/>
      <c r="G105" s="61"/>
      <c r="H105" s="61"/>
      <c r="I105" s="97"/>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row>
    <row r="106" spans="1:58" ht="16.5" customHeight="1" x14ac:dyDescent="0.3">
      <c r="A106" s="96"/>
      <c r="B106" s="96"/>
      <c r="C106" s="96"/>
      <c r="D106" s="96"/>
      <c r="E106" s="96"/>
      <c r="F106" s="96"/>
      <c r="G106" s="61"/>
      <c r="H106" s="61"/>
      <c r="I106" s="97"/>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row>
    <row r="107" spans="1:58" ht="16.5" customHeight="1" x14ac:dyDescent="0.3">
      <c r="A107" s="96"/>
      <c r="B107" s="96"/>
      <c r="C107" s="96"/>
      <c r="D107" s="96"/>
      <c r="E107" s="96"/>
      <c r="F107" s="96"/>
      <c r="G107" s="61"/>
      <c r="H107" s="61"/>
      <c r="I107" s="97"/>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row>
    <row r="108" spans="1:58" ht="16.5" customHeight="1" x14ac:dyDescent="0.3">
      <c r="A108" s="96"/>
      <c r="B108" s="96"/>
      <c r="C108" s="96"/>
      <c r="D108" s="96"/>
      <c r="E108" s="96"/>
      <c r="F108" s="96"/>
      <c r="G108" s="61"/>
      <c r="H108" s="61"/>
      <c r="I108" s="97"/>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row>
    <row r="109" spans="1:58" ht="16.5" customHeight="1" x14ac:dyDescent="0.3">
      <c r="A109" s="96"/>
      <c r="B109" s="96"/>
      <c r="C109" s="96"/>
      <c r="D109" s="96"/>
      <c r="E109" s="96"/>
      <c r="F109" s="96"/>
      <c r="G109" s="61"/>
      <c r="H109" s="61"/>
      <c r="I109" s="97"/>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row>
    <row r="110" spans="1:58" ht="16.5" customHeight="1" x14ac:dyDescent="0.3">
      <c r="A110" s="96"/>
      <c r="B110" s="96"/>
      <c r="C110" s="96"/>
      <c r="D110" s="96"/>
      <c r="E110" s="96"/>
      <c r="F110" s="96"/>
      <c r="G110" s="61"/>
      <c r="H110" s="61"/>
      <c r="I110" s="97"/>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row>
    <row r="111" spans="1:58" ht="16.5" customHeight="1" x14ac:dyDescent="0.3">
      <c r="A111" s="96"/>
      <c r="B111" s="96"/>
      <c r="C111" s="96"/>
      <c r="D111" s="96"/>
      <c r="E111" s="96"/>
      <c r="F111" s="96"/>
      <c r="G111" s="61"/>
      <c r="H111" s="61"/>
      <c r="I111" s="97"/>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row>
    <row r="112" spans="1:58" ht="16.5" customHeight="1" x14ac:dyDescent="0.3">
      <c r="A112" s="96"/>
      <c r="B112" s="96"/>
      <c r="C112" s="96"/>
      <c r="D112" s="96"/>
      <c r="E112" s="96"/>
      <c r="F112" s="96"/>
      <c r="G112" s="61"/>
      <c r="H112" s="61"/>
      <c r="I112" s="97"/>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row>
    <row r="113" spans="1:58" ht="16.5" customHeight="1" x14ac:dyDescent="0.3">
      <c r="A113" s="96"/>
      <c r="B113" s="96"/>
      <c r="C113" s="96"/>
      <c r="D113" s="96"/>
      <c r="E113" s="96"/>
      <c r="F113" s="96"/>
      <c r="G113" s="61"/>
      <c r="H113" s="61"/>
      <c r="I113" s="97"/>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row>
    <row r="114" spans="1:58" ht="16.5" customHeight="1" x14ac:dyDescent="0.3">
      <c r="A114" s="96"/>
      <c r="B114" s="96"/>
      <c r="C114" s="96"/>
      <c r="D114" s="96"/>
      <c r="E114" s="96"/>
      <c r="F114" s="96"/>
      <c r="G114" s="61"/>
      <c r="H114" s="61"/>
      <c r="I114" s="97"/>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row>
    <row r="115" spans="1:58" ht="16.5" customHeight="1" x14ac:dyDescent="0.3">
      <c r="A115" s="96"/>
      <c r="B115" s="96"/>
      <c r="C115" s="96"/>
      <c r="D115" s="96"/>
      <c r="E115" s="96"/>
      <c r="F115" s="96"/>
      <c r="G115" s="61"/>
      <c r="H115" s="61"/>
      <c r="I115" s="97"/>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row>
    <row r="116" spans="1:58" ht="16.5" customHeight="1" x14ac:dyDescent="0.3">
      <c r="A116" s="96"/>
      <c r="B116" s="96"/>
      <c r="C116" s="96"/>
      <c r="D116" s="96"/>
      <c r="E116" s="96"/>
      <c r="F116" s="96"/>
      <c r="G116" s="61"/>
      <c r="H116" s="61"/>
      <c r="I116" s="97"/>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row>
    <row r="117" spans="1:58" ht="16.5" customHeight="1" x14ac:dyDescent="0.3">
      <c r="A117" s="96"/>
      <c r="B117" s="96"/>
      <c r="C117" s="96"/>
      <c r="D117" s="96"/>
      <c r="E117" s="96"/>
      <c r="F117" s="96"/>
      <c r="G117" s="61"/>
      <c r="H117" s="61"/>
      <c r="I117" s="97"/>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row>
    <row r="118" spans="1:58" ht="16.5" customHeight="1" x14ac:dyDescent="0.3">
      <c r="A118" s="96"/>
      <c r="B118" s="96"/>
      <c r="C118" s="96"/>
      <c r="D118" s="96"/>
      <c r="E118" s="96"/>
      <c r="F118" s="96"/>
      <c r="G118" s="61"/>
      <c r="H118" s="61"/>
      <c r="I118" s="97"/>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row>
    <row r="119" spans="1:58" ht="16.5" customHeight="1" x14ac:dyDescent="0.3">
      <c r="A119" s="96"/>
      <c r="B119" s="96"/>
      <c r="C119" s="96"/>
      <c r="D119" s="96"/>
      <c r="E119" s="96"/>
      <c r="F119" s="96"/>
      <c r="G119" s="61"/>
      <c r="H119" s="61"/>
      <c r="I119" s="97"/>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row>
    <row r="120" spans="1:58" ht="16.5" customHeight="1" x14ac:dyDescent="0.3">
      <c r="A120" s="96"/>
      <c r="B120" s="96"/>
      <c r="C120" s="96"/>
      <c r="D120" s="96"/>
      <c r="E120" s="96"/>
      <c r="F120" s="96"/>
      <c r="G120" s="61"/>
      <c r="H120" s="61"/>
      <c r="I120" s="97"/>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row>
    <row r="121" spans="1:58" ht="16.5" customHeight="1" x14ac:dyDescent="0.3">
      <c r="A121" s="96"/>
      <c r="B121" s="96"/>
      <c r="C121" s="96"/>
      <c r="D121" s="96"/>
      <c r="E121" s="96"/>
      <c r="F121" s="96"/>
      <c r="G121" s="61"/>
      <c r="H121" s="61"/>
      <c r="I121" s="97"/>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row>
    <row r="122" spans="1:58" ht="16.5" customHeight="1" x14ac:dyDescent="0.3">
      <c r="A122" s="96"/>
      <c r="B122" s="96"/>
      <c r="C122" s="96"/>
      <c r="D122" s="96"/>
      <c r="E122" s="96"/>
      <c r="F122" s="96"/>
      <c r="G122" s="61"/>
      <c r="H122" s="61"/>
      <c r="I122" s="97"/>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row>
    <row r="123" spans="1:58" ht="16.5" customHeight="1" x14ac:dyDescent="0.3">
      <c r="A123" s="96"/>
      <c r="B123" s="96"/>
      <c r="C123" s="96"/>
      <c r="D123" s="96"/>
      <c r="E123" s="96"/>
      <c r="F123" s="96"/>
      <c r="G123" s="61"/>
      <c r="H123" s="61"/>
      <c r="I123" s="97"/>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row>
    <row r="124" spans="1:58" ht="16.5" customHeight="1" x14ac:dyDescent="0.3">
      <c r="A124" s="96"/>
      <c r="B124" s="96"/>
      <c r="C124" s="96"/>
      <c r="D124" s="96"/>
      <c r="E124" s="96"/>
      <c r="F124" s="96"/>
      <c r="G124" s="61"/>
      <c r="H124" s="61"/>
      <c r="I124" s="97"/>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row>
    <row r="125" spans="1:58" ht="16.5" customHeight="1" x14ac:dyDescent="0.3">
      <c r="A125" s="96"/>
      <c r="B125" s="96"/>
      <c r="C125" s="96"/>
      <c r="D125" s="96"/>
      <c r="E125" s="96"/>
      <c r="F125" s="96"/>
      <c r="G125" s="61"/>
      <c r="H125" s="61"/>
      <c r="I125" s="97"/>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row>
    <row r="126" spans="1:58" ht="16.5" customHeight="1" x14ac:dyDescent="0.3">
      <c r="A126" s="96"/>
      <c r="B126" s="96"/>
      <c r="C126" s="96"/>
      <c r="D126" s="96"/>
      <c r="E126" s="96"/>
      <c r="F126" s="96"/>
      <c r="G126" s="61"/>
      <c r="H126" s="61"/>
      <c r="I126" s="97"/>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row>
    <row r="127" spans="1:58" ht="16.5" customHeight="1" x14ac:dyDescent="0.3">
      <c r="A127" s="96"/>
      <c r="B127" s="96"/>
      <c r="C127" s="96"/>
      <c r="D127" s="96"/>
      <c r="E127" s="96"/>
      <c r="F127" s="96"/>
      <c r="G127" s="61"/>
      <c r="H127" s="61"/>
      <c r="I127" s="97"/>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row>
    <row r="128" spans="1:58" ht="16.5" customHeight="1" x14ac:dyDescent="0.3">
      <c r="A128" s="96"/>
      <c r="B128" s="96"/>
      <c r="C128" s="96"/>
      <c r="D128" s="96"/>
      <c r="E128" s="96"/>
      <c r="F128" s="96"/>
      <c r="G128" s="61"/>
      <c r="H128" s="61"/>
      <c r="I128" s="97"/>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row>
    <row r="129" spans="1:58" ht="16.5" customHeight="1" x14ac:dyDescent="0.3">
      <c r="A129" s="96"/>
      <c r="B129" s="96"/>
      <c r="C129" s="96"/>
      <c r="D129" s="96"/>
      <c r="E129" s="96"/>
      <c r="F129" s="96"/>
      <c r="G129" s="61"/>
      <c r="H129" s="61"/>
      <c r="I129" s="97"/>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row>
    <row r="130" spans="1:58" ht="16.5" customHeight="1" x14ac:dyDescent="0.3">
      <c r="A130" s="96"/>
      <c r="B130" s="96"/>
      <c r="C130" s="96"/>
      <c r="D130" s="96"/>
      <c r="E130" s="96"/>
      <c r="F130" s="96"/>
      <c r="G130" s="61"/>
      <c r="H130" s="61"/>
      <c r="I130" s="97"/>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row>
    <row r="131" spans="1:58" ht="16.5" customHeight="1" x14ac:dyDescent="0.3">
      <c r="A131" s="96"/>
      <c r="B131" s="96"/>
      <c r="C131" s="96"/>
      <c r="D131" s="96"/>
      <c r="E131" s="96"/>
      <c r="F131" s="96"/>
      <c r="G131" s="61"/>
      <c r="H131" s="61"/>
      <c r="I131" s="97"/>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row>
    <row r="132" spans="1:58" ht="16.5" customHeight="1" x14ac:dyDescent="0.3">
      <c r="A132" s="96"/>
      <c r="B132" s="96"/>
      <c r="C132" s="96"/>
      <c r="D132" s="96"/>
      <c r="E132" s="96"/>
      <c r="F132" s="96"/>
      <c r="G132" s="61"/>
      <c r="H132" s="61"/>
      <c r="I132" s="97"/>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row>
    <row r="133" spans="1:58" ht="16.5" customHeight="1" x14ac:dyDescent="0.3">
      <c r="A133" s="96"/>
      <c r="B133" s="96"/>
      <c r="C133" s="96"/>
      <c r="D133" s="96"/>
      <c r="E133" s="96"/>
      <c r="F133" s="96"/>
      <c r="G133" s="61"/>
      <c r="H133" s="61"/>
      <c r="I133" s="97"/>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row>
    <row r="134" spans="1:58" ht="16.5" customHeight="1" x14ac:dyDescent="0.3">
      <c r="A134" s="96"/>
      <c r="B134" s="96"/>
      <c r="C134" s="96"/>
      <c r="D134" s="96"/>
      <c r="E134" s="96"/>
      <c r="F134" s="96"/>
      <c r="G134" s="61"/>
      <c r="H134" s="61"/>
      <c r="I134" s="97"/>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row>
    <row r="135" spans="1:58" ht="16.5" customHeight="1" x14ac:dyDescent="0.3">
      <c r="A135" s="96"/>
      <c r="B135" s="96"/>
      <c r="C135" s="96"/>
      <c r="D135" s="96"/>
      <c r="E135" s="96"/>
      <c r="F135" s="96"/>
      <c r="G135" s="61"/>
      <c r="H135" s="61"/>
      <c r="I135" s="97"/>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row>
    <row r="136" spans="1:58" ht="16.5" customHeight="1" x14ac:dyDescent="0.3">
      <c r="A136" s="96"/>
      <c r="B136" s="96"/>
      <c r="C136" s="96"/>
      <c r="D136" s="96"/>
      <c r="E136" s="96"/>
      <c r="F136" s="96"/>
      <c r="G136" s="61"/>
      <c r="H136" s="61"/>
      <c r="I136" s="97"/>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row>
    <row r="137" spans="1:58" ht="16.5" customHeight="1" x14ac:dyDescent="0.3">
      <c r="A137" s="96"/>
      <c r="B137" s="96"/>
      <c r="C137" s="96"/>
      <c r="D137" s="96"/>
      <c r="E137" s="96"/>
      <c r="F137" s="96"/>
      <c r="G137" s="61"/>
      <c r="H137" s="61"/>
      <c r="I137" s="97"/>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row>
    <row r="138" spans="1:58" ht="16.5" customHeight="1" x14ac:dyDescent="0.3">
      <c r="A138" s="96"/>
      <c r="B138" s="96"/>
      <c r="C138" s="96"/>
      <c r="D138" s="96"/>
      <c r="E138" s="96"/>
      <c r="F138" s="96"/>
      <c r="G138" s="61"/>
      <c r="H138" s="61"/>
      <c r="I138" s="97"/>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row>
    <row r="139" spans="1:58" ht="16.5" customHeight="1" x14ac:dyDescent="0.3">
      <c r="A139" s="96"/>
      <c r="B139" s="96"/>
      <c r="C139" s="96"/>
      <c r="D139" s="96"/>
      <c r="E139" s="96"/>
      <c r="F139" s="96"/>
      <c r="G139" s="61"/>
      <c r="H139" s="61"/>
      <c r="I139" s="97"/>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row>
    <row r="140" spans="1:58" ht="16.5" customHeight="1" x14ac:dyDescent="0.3">
      <c r="A140" s="96"/>
      <c r="B140" s="96"/>
      <c r="C140" s="96"/>
      <c r="D140" s="96"/>
      <c r="E140" s="96"/>
      <c r="F140" s="96"/>
      <c r="G140" s="61"/>
      <c r="H140" s="61"/>
      <c r="I140" s="97"/>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row>
    <row r="141" spans="1:58" ht="16.5" customHeight="1" x14ac:dyDescent="0.3">
      <c r="A141" s="96"/>
      <c r="B141" s="96"/>
      <c r="C141" s="96"/>
      <c r="D141" s="96"/>
      <c r="E141" s="96"/>
      <c r="F141" s="96"/>
      <c r="G141" s="61"/>
      <c r="H141" s="61"/>
      <c r="I141" s="97"/>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row>
    <row r="142" spans="1:58" ht="16.5" customHeight="1" x14ac:dyDescent="0.3">
      <c r="A142" s="96"/>
      <c r="B142" s="96"/>
      <c r="C142" s="96"/>
      <c r="D142" s="96"/>
      <c r="E142" s="96"/>
      <c r="F142" s="96"/>
      <c r="G142" s="61"/>
      <c r="H142" s="61"/>
      <c r="I142" s="97"/>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row>
    <row r="143" spans="1:58" ht="16.5" customHeight="1" x14ac:dyDescent="0.3">
      <c r="A143" s="96"/>
      <c r="B143" s="96"/>
      <c r="C143" s="96"/>
      <c r="D143" s="96"/>
      <c r="E143" s="96"/>
      <c r="F143" s="96"/>
      <c r="G143" s="61"/>
      <c r="H143" s="61"/>
      <c r="I143" s="97"/>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row>
    <row r="144" spans="1:58" ht="16.5" customHeight="1" x14ac:dyDescent="0.3">
      <c r="A144" s="96"/>
      <c r="B144" s="96"/>
      <c r="C144" s="96"/>
      <c r="D144" s="96"/>
      <c r="E144" s="96"/>
      <c r="F144" s="96"/>
      <c r="G144" s="61"/>
      <c r="H144" s="61"/>
      <c r="I144" s="97"/>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row>
    <row r="145" spans="1:58" ht="16.5" customHeight="1" x14ac:dyDescent="0.3">
      <c r="A145" s="96"/>
      <c r="B145" s="96"/>
      <c r="C145" s="96"/>
      <c r="D145" s="96"/>
      <c r="E145" s="96"/>
      <c r="F145" s="96"/>
      <c r="G145" s="61"/>
      <c r="H145" s="61"/>
      <c r="I145" s="97"/>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row>
    <row r="146" spans="1:58" ht="16.5" customHeight="1" x14ac:dyDescent="0.3">
      <c r="A146" s="96"/>
      <c r="B146" s="96"/>
      <c r="C146" s="96"/>
      <c r="D146" s="96"/>
      <c r="E146" s="96"/>
      <c r="F146" s="96"/>
      <c r="G146" s="61"/>
      <c r="H146" s="61"/>
      <c r="I146" s="97"/>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row>
    <row r="147" spans="1:58" ht="16.5" customHeight="1" x14ac:dyDescent="0.3">
      <c r="A147" s="96"/>
      <c r="B147" s="96"/>
      <c r="C147" s="96"/>
      <c r="D147" s="96"/>
      <c r="E147" s="96"/>
      <c r="F147" s="96"/>
      <c r="G147" s="61"/>
      <c r="H147" s="61"/>
      <c r="I147" s="97"/>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row>
    <row r="148" spans="1:58" ht="16.5" customHeight="1" x14ac:dyDescent="0.3">
      <c r="A148" s="96"/>
      <c r="B148" s="96"/>
      <c r="C148" s="96"/>
      <c r="D148" s="96"/>
      <c r="E148" s="96"/>
      <c r="F148" s="96"/>
      <c r="G148" s="61"/>
      <c r="H148" s="61"/>
      <c r="I148" s="97"/>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row>
    <row r="149" spans="1:58" ht="16.5" customHeight="1" x14ac:dyDescent="0.3">
      <c r="A149" s="96"/>
      <c r="B149" s="96"/>
      <c r="C149" s="96"/>
      <c r="D149" s="96"/>
      <c r="E149" s="96"/>
      <c r="F149" s="96"/>
      <c r="G149" s="61"/>
      <c r="H149" s="61"/>
      <c r="I149" s="97"/>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row>
    <row r="150" spans="1:58" ht="16.5" customHeight="1" x14ac:dyDescent="0.3">
      <c r="A150" s="96"/>
      <c r="B150" s="96"/>
      <c r="C150" s="96"/>
      <c r="D150" s="96"/>
      <c r="E150" s="96"/>
      <c r="F150" s="96"/>
      <c r="G150" s="61"/>
      <c r="H150" s="61"/>
      <c r="I150" s="97"/>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row>
    <row r="151" spans="1:58" ht="16.5" customHeight="1" x14ac:dyDescent="0.3">
      <c r="A151" s="96"/>
      <c r="B151" s="96"/>
      <c r="C151" s="96"/>
      <c r="D151" s="96"/>
      <c r="E151" s="96"/>
      <c r="F151" s="96"/>
      <c r="G151" s="61"/>
      <c r="H151" s="61"/>
      <c r="I151" s="97"/>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row>
    <row r="152" spans="1:58" ht="16.5" customHeight="1" x14ac:dyDescent="0.3">
      <c r="A152" s="96"/>
      <c r="B152" s="96"/>
      <c r="C152" s="96"/>
      <c r="D152" s="96"/>
      <c r="E152" s="96"/>
      <c r="F152" s="96"/>
      <c r="G152" s="61"/>
      <c r="H152" s="61"/>
      <c r="I152" s="97"/>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row>
    <row r="153" spans="1:58" ht="16.5" customHeight="1" x14ac:dyDescent="0.3">
      <c r="A153" s="96"/>
      <c r="B153" s="96"/>
      <c r="C153" s="96"/>
      <c r="D153" s="96"/>
      <c r="E153" s="96"/>
      <c r="F153" s="96"/>
      <c r="G153" s="61"/>
      <c r="H153" s="61"/>
      <c r="I153" s="97"/>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row>
    <row r="154" spans="1:58" ht="16.5" customHeight="1" x14ac:dyDescent="0.3">
      <c r="A154" s="96"/>
      <c r="B154" s="96"/>
      <c r="C154" s="96"/>
      <c r="D154" s="96"/>
      <c r="E154" s="96"/>
      <c r="F154" s="96"/>
      <c r="G154" s="61"/>
      <c r="H154" s="61"/>
      <c r="I154" s="97"/>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row>
    <row r="155" spans="1:58" ht="16.5" customHeight="1" x14ac:dyDescent="0.3">
      <c r="A155" s="96"/>
      <c r="B155" s="96"/>
      <c r="C155" s="96"/>
      <c r="D155" s="96"/>
      <c r="E155" s="96"/>
      <c r="F155" s="96"/>
      <c r="G155" s="61"/>
      <c r="H155" s="61"/>
      <c r="I155" s="97"/>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row>
    <row r="156" spans="1:58" ht="16.5" customHeight="1" x14ac:dyDescent="0.3">
      <c r="A156" s="96"/>
      <c r="B156" s="96"/>
      <c r="C156" s="96"/>
      <c r="D156" s="96"/>
      <c r="E156" s="96"/>
      <c r="F156" s="96"/>
      <c r="G156" s="61"/>
      <c r="H156" s="61"/>
      <c r="I156" s="97"/>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row>
    <row r="157" spans="1:58" ht="16.5" customHeight="1" x14ac:dyDescent="0.3">
      <c r="A157" s="96"/>
      <c r="B157" s="96"/>
      <c r="C157" s="96"/>
      <c r="D157" s="96"/>
      <c r="E157" s="96"/>
      <c r="F157" s="96"/>
      <c r="G157" s="61"/>
      <c r="H157" s="61"/>
      <c r="I157" s="97"/>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row>
    <row r="158" spans="1:58" ht="16.5" customHeight="1" x14ac:dyDescent="0.3">
      <c r="A158" s="96"/>
      <c r="B158" s="96"/>
      <c r="C158" s="96"/>
      <c r="D158" s="96"/>
      <c r="E158" s="96"/>
      <c r="F158" s="96"/>
      <c r="G158" s="61"/>
      <c r="H158" s="61"/>
      <c r="I158" s="97"/>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row>
    <row r="159" spans="1:58" ht="16.5" customHeight="1" x14ac:dyDescent="0.3">
      <c r="A159" s="96"/>
      <c r="B159" s="96"/>
      <c r="C159" s="96"/>
      <c r="D159" s="96"/>
      <c r="E159" s="96"/>
      <c r="F159" s="96"/>
      <c r="G159" s="61"/>
      <c r="H159" s="61"/>
      <c r="I159" s="97"/>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row>
    <row r="160" spans="1:58" ht="16.5" customHeight="1" x14ac:dyDescent="0.3">
      <c r="A160" s="96"/>
      <c r="B160" s="96"/>
      <c r="C160" s="96"/>
      <c r="D160" s="96"/>
      <c r="E160" s="96"/>
      <c r="F160" s="96"/>
      <c r="G160" s="61"/>
      <c r="H160" s="61"/>
      <c r="I160" s="97"/>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row>
    <row r="161" spans="1:58" ht="16.5" customHeight="1" x14ac:dyDescent="0.3">
      <c r="A161" s="96"/>
      <c r="B161" s="96"/>
      <c r="C161" s="96"/>
      <c r="D161" s="96"/>
      <c r="E161" s="96"/>
      <c r="F161" s="96"/>
      <c r="G161" s="61"/>
      <c r="H161" s="61"/>
      <c r="I161" s="97"/>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row>
    <row r="162" spans="1:58" ht="16.5" customHeight="1" x14ac:dyDescent="0.3">
      <c r="A162" s="96"/>
      <c r="B162" s="96"/>
      <c r="C162" s="96"/>
      <c r="D162" s="96"/>
      <c r="E162" s="96"/>
      <c r="F162" s="96"/>
      <c r="G162" s="61"/>
      <c r="H162" s="61"/>
      <c r="I162" s="97"/>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row>
    <row r="163" spans="1:58" ht="16.5" customHeight="1" x14ac:dyDescent="0.3">
      <c r="A163" s="96"/>
      <c r="B163" s="96"/>
      <c r="C163" s="96"/>
      <c r="D163" s="96"/>
      <c r="E163" s="96"/>
      <c r="F163" s="96"/>
      <c r="G163" s="61"/>
      <c r="H163" s="61"/>
      <c r="I163" s="97"/>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row>
    <row r="164" spans="1:58" ht="16.5" customHeight="1" x14ac:dyDescent="0.3">
      <c r="A164" s="96"/>
      <c r="B164" s="96"/>
      <c r="C164" s="96"/>
      <c r="D164" s="96"/>
      <c r="E164" s="96"/>
      <c r="F164" s="96"/>
      <c r="G164" s="61"/>
      <c r="H164" s="61"/>
      <c r="I164" s="97"/>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row>
    <row r="165" spans="1:58" ht="16.5" customHeight="1" x14ac:dyDescent="0.3">
      <c r="A165" s="96"/>
      <c r="B165" s="96"/>
      <c r="C165" s="96"/>
      <c r="D165" s="96"/>
      <c r="E165" s="96"/>
      <c r="F165" s="96"/>
      <c r="G165" s="61"/>
      <c r="H165" s="61"/>
      <c r="I165" s="97"/>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row>
    <row r="166" spans="1:58" ht="16.5" customHeight="1" x14ac:dyDescent="0.3">
      <c r="A166" s="96"/>
      <c r="B166" s="96"/>
      <c r="C166" s="96"/>
      <c r="D166" s="96"/>
      <c r="E166" s="96"/>
      <c r="F166" s="96"/>
      <c r="G166" s="61"/>
      <c r="H166" s="61"/>
      <c r="I166" s="97"/>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row>
    <row r="167" spans="1:58" ht="16.5" customHeight="1" x14ac:dyDescent="0.3">
      <c r="A167" s="96"/>
      <c r="B167" s="96"/>
      <c r="C167" s="96"/>
      <c r="D167" s="96"/>
      <c r="E167" s="96"/>
      <c r="F167" s="96"/>
      <c r="G167" s="61"/>
      <c r="H167" s="61"/>
      <c r="I167" s="97"/>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row>
    <row r="168" spans="1:58" ht="16.5" customHeight="1" x14ac:dyDescent="0.3">
      <c r="A168" s="96"/>
      <c r="B168" s="96"/>
      <c r="C168" s="96"/>
      <c r="D168" s="96"/>
      <c r="E168" s="96"/>
      <c r="F168" s="96"/>
      <c r="G168" s="61"/>
      <c r="H168" s="61"/>
      <c r="I168" s="97"/>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row>
    <row r="169" spans="1:58" ht="16.5" customHeight="1" x14ac:dyDescent="0.3">
      <c r="A169" s="96"/>
      <c r="B169" s="96"/>
      <c r="C169" s="96"/>
      <c r="D169" s="96"/>
      <c r="E169" s="96"/>
      <c r="F169" s="96"/>
      <c r="G169" s="61"/>
      <c r="H169" s="61"/>
      <c r="I169" s="97"/>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row>
    <row r="170" spans="1:58" ht="16.5" customHeight="1" x14ac:dyDescent="0.3">
      <c r="A170" s="96"/>
      <c r="B170" s="96"/>
      <c r="C170" s="96"/>
      <c r="D170" s="96"/>
      <c r="E170" s="96"/>
      <c r="F170" s="96"/>
      <c r="G170" s="61"/>
      <c r="H170" s="61"/>
      <c r="I170" s="97"/>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row>
    <row r="171" spans="1:58" ht="16.5" customHeight="1" x14ac:dyDescent="0.3">
      <c r="A171" s="96"/>
      <c r="B171" s="96"/>
      <c r="C171" s="96"/>
      <c r="D171" s="96"/>
      <c r="E171" s="96"/>
      <c r="F171" s="96"/>
      <c r="G171" s="61"/>
      <c r="H171" s="61"/>
      <c r="I171" s="97"/>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row>
    <row r="172" spans="1:58" ht="16.5" customHeight="1" x14ac:dyDescent="0.3">
      <c r="A172" s="96"/>
      <c r="B172" s="96"/>
      <c r="C172" s="96"/>
      <c r="D172" s="96"/>
      <c r="E172" s="96"/>
      <c r="F172" s="96"/>
      <c r="G172" s="61"/>
      <c r="H172" s="61"/>
      <c r="I172" s="97"/>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row>
    <row r="173" spans="1:58" ht="16.5" customHeight="1" x14ac:dyDescent="0.3">
      <c r="A173" s="96"/>
      <c r="B173" s="96"/>
      <c r="C173" s="96"/>
      <c r="D173" s="96"/>
      <c r="E173" s="96"/>
      <c r="F173" s="96"/>
      <c r="G173" s="61"/>
      <c r="H173" s="61"/>
      <c r="I173" s="97"/>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row>
    <row r="174" spans="1:58" ht="16.5" customHeight="1" x14ac:dyDescent="0.3">
      <c r="A174" s="96"/>
      <c r="B174" s="96"/>
      <c r="C174" s="96"/>
      <c r="D174" s="96"/>
      <c r="E174" s="96"/>
      <c r="F174" s="96"/>
      <c r="G174" s="61"/>
      <c r="H174" s="61"/>
      <c r="I174" s="97"/>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row>
    <row r="175" spans="1:58" ht="16.5" customHeight="1" x14ac:dyDescent="0.3">
      <c r="A175" s="96"/>
      <c r="B175" s="96"/>
      <c r="C175" s="96"/>
      <c r="D175" s="96"/>
      <c r="E175" s="96"/>
      <c r="F175" s="96"/>
      <c r="G175" s="61"/>
      <c r="H175" s="61"/>
      <c r="I175" s="97"/>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row>
    <row r="176" spans="1:58" ht="16.5" customHeight="1" x14ac:dyDescent="0.3">
      <c r="A176" s="96"/>
      <c r="B176" s="96"/>
      <c r="C176" s="96"/>
      <c r="D176" s="96"/>
      <c r="E176" s="96"/>
      <c r="F176" s="96"/>
      <c r="G176" s="61"/>
      <c r="H176" s="61"/>
      <c r="I176" s="97"/>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row>
    <row r="177" spans="1:58" ht="16.5" customHeight="1" x14ac:dyDescent="0.3">
      <c r="A177" s="96"/>
      <c r="B177" s="96"/>
      <c r="C177" s="96"/>
      <c r="D177" s="96"/>
      <c r="E177" s="96"/>
      <c r="F177" s="96"/>
      <c r="G177" s="61"/>
      <c r="H177" s="61"/>
      <c r="I177" s="97"/>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row>
    <row r="178" spans="1:58" ht="16.5" customHeight="1" x14ac:dyDescent="0.3">
      <c r="A178" s="96"/>
      <c r="B178" s="96"/>
      <c r="C178" s="96"/>
      <c r="D178" s="96"/>
      <c r="E178" s="96"/>
      <c r="F178" s="96"/>
      <c r="G178" s="61"/>
      <c r="H178" s="61"/>
      <c r="I178" s="97"/>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row>
    <row r="179" spans="1:58" ht="16.5" customHeight="1" x14ac:dyDescent="0.3">
      <c r="A179" s="96"/>
      <c r="B179" s="96"/>
      <c r="C179" s="96"/>
      <c r="D179" s="96"/>
      <c r="E179" s="96"/>
      <c r="F179" s="96"/>
      <c r="G179" s="61"/>
      <c r="H179" s="61"/>
      <c r="I179" s="97"/>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row>
    <row r="180" spans="1:58" ht="16.5" customHeight="1" x14ac:dyDescent="0.3">
      <c r="A180" s="96"/>
      <c r="B180" s="96"/>
      <c r="C180" s="96"/>
      <c r="D180" s="96"/>
      <c r="E180" s="96"/>
      <c r="F180" s="96"/>
      <c r="G180" s="61"/>
      <c r="H180" s="61"/>
      <c r="I180" s="97"/>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row>
    <row r="181" spans="1:58" ht="16.5" customHeight="1" x14ac:dyDescent="0.3">
      <c r="A181" s="96"/>
      <c r="B181" s="96"/>
      <c r="C181" s="96"/>
      <c r="D181" s="96"/>
      <c r="E181" s="96"/>
      <c r="F181" s="96"/>
      <c r="G181" s="61"/>
      <c r="H181" s="61"/>
      <c r="I181" s="97"/>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row>
    <row r="182" spans="1:58" ht="16.5" customHeight="1" x14ac:dyDescent="0.3">
      <c r="A182" s="96"/>
      <c r="B182" s="96"/>
      <c r="C182" s="96"/>
      <c r="D182" s="96"/>
      <c r="E182" s="96"/>
      <c r="F182" s="96"/>
      <c r="G182" s="61"/>
      <c r="H182" s="61"/>
      <c r="I182" s="97"/>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row>
    <row r="183" spans="1:58" ht="16.5" customHeight="1" x14ac:dyDescent="0.3">
      <c r="A183" s="96"/>
      <c r="B183" s="96"/>
      <c r="C183" s="96"/>
      <c r="D183" s="96"/>
      <c r="E183" s="96"/>
      <c r="F183" s="96"/>
      <c r="G183" s="61"/>
      <c r="H183" s="61"/>
      <c r="I183" s="97"/>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row>
    <row r="184" spans="1:58" ht="16.5" customHeight="1" x14ac:dyDescent="0.3">
      <c r="A184" s="96"/>
      <c r="B184" s="96"/>
      <c r="C184" s="96"/>
      <c r="D184" s="96"/>
      <c r="E184" s="96"/>
      <c r="F184" s="96"/>
      <c r="G184" s="61"/>
      <c r="H184" s="61"/>
      <c r="I184" s="97"/>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row>
    <row r="185" spans="1:58" ht="16.5" customHeight="1" x14ac:dyDescent="0.3">
      <c r="A185" s="96"/>
      <c r="B185" s="96"/>
      <c r="C185" s="96"/>
      <c r="D185" s="96"/>
      <c r="E185" s="96"/>
      <c r="F185" s="96"/>
      <c r="G185" s="61"/>
      <c r="H185" s="61"/>
      <c r="I185" s="97"/>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row>
    <row r="186" spans="1:58" ht="16.5" customHeight="1" x14ac:dyDescent="0.3">
      <c r="A186" s="96"/>
      <c r="B186" s="96"/>
      <c r="C186" s="96"/>
      <c r="D186" s="96"/>
      <c r="E186" s="96"/>
      <c r="F186" s="96"/>
      <c r="G186" s="61"/>
      <c r="H186" s="61"/>
      <c r="I186" s="97"/>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row>
    <row r="187" spans="1:58" ht="16.5" customHeight="1" x14ac:dyDescent="0.3">
      <c r="A187" s="96"/>
      <c r="B187" s="96"/>
      <c r="C187" s="96"/>
      <c r="D187" s="96"/>
      <c r="E187" s="96"/>
      <c r="F187" s="96"/>
      <c r="G187" s="61"/>
      <c r="H187" s="61"/>
      <c r="I187" s="97"/>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row>
    <row r="188" spans="1:58" ht="16.5" customHeight="1" x14ac:dyDescent="0.3">
      <c r="A188" s="96"/>
      <c r="B188" s="96"/>
      <c r="C188" s="96"/>
      <c r="D188" s="96"/>
      <c r="E188" s="96"/>
      <c r="F188" s="96"/>
      <c r="G188" s="61"/>
      <c r="H188" s="61"/>
      <c r="I188" s="97"/>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row>
    <row r="189" spans="1:58" ht="16.5" customHeight="1" x14ac:dyDescent="0.3">
      <c r="A189" s="96"/>
      <c r="B189" s="96"/>
      <c r="C189" s="96"/>
      <c r="D189" s="96"/>
      <c r="E189" s="96"/>
      <c r="F189" s="96"/>
      <c r="G189" s="61"/>
      <c r="H189" s="61"/>
      <c r="I189" s="97"/>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row>
    <row r="190" spans="1:58" ht="16.5" customHeight="1" x14ac:dyDescent="0.3">
      <c r="A190" s="96"/>
      <c r="B190" s="96"/>
      <c r="C190" s="96"/>
      <c r="D190" s="96"/>
      <c r="E190" s="96"/>
      <c r="F190" s="96"/>
      <c r="G190" s="61"/>
      <c r="H190" s="61"/>
      <c r="I190" s="97"/>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row>
    <row r="191" spans="1:58" ht="16.5" customHeight="1" x14ac:dyDescent="0.3">
      <c r="A191" s="96"/>
      <c r="B191" s="96"/>
      <c r="C191" s="96"/>
      <c r="D191" s="96"/>
      <c r="E191" s="96"/>
      <c r="F191" s="96"/>
      <c r="G191" s="61"/>
      <c r="H191" s="61"/>
      <c r="I191" s="97"/>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row>
    <row r="192" spans="1:58" ht="16.5" customHeight="1" x14ac:dyDescent="0.3">
      <c r="A192" s="96"/>
      <c r="B192" s="96"/>
      <c r="C192" s="96"/>
      <c r="D192" s="96"/>
      <c r="E192" s="96"/>
      <c r="F192" s="96"/>
      <c r="G192" s="61"/>
      <c r="H192" s="61"/>
      <c r="I192" s="97"/>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row>
    <row r="193" spans="1:58" ht="16.5" customHeight="1" x14ac:dyDescent="0.3">
      <c r="A193" s="96"/>
      <c r="B193" s="96"/>
      <c r="C193" s="96"/>
      <c r="D193" s="96"/>
      <c r="E193" s="96"/>
      <c r="F193" s="96"/>
      <c r="G193" s="61"/>
      <c r="H193" s="61"/>
      <c r="I193" s="97"/>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row>
    <row r="194" spans="1:58" ht="16.5" customHeight="1" x14ac:dyDescent="0.3">
      <c r="A194" s="96"/>
      <c r="B194" s="96"/>
      <c r="C194" s="96"/>
      <c r="D194" s="96"/>
      <c r="E194" s="96"/>
      <c r="F194" s="96"/>
      <c r="G194" s="61"/>
      <c r="H194" s="61"/>
      <c r="I194" s="97"/>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row>
    <row r="195" spans="1:58" ht="16.5" customHeight="1" x14ac:dyDescent="0.3">
      <c r="A195" s="96"/>
      <c r="B195" s="96"/>
      <c r="C195" s="96"/>
      <c r="D195" s="96"/>
      <c r="E195" s="96"/>
      <c r="F195" s="96"/>
      <c r="G195" s="61"/>
      <c r="H195" s="61"/>
      <c r="I195" s="97"/>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row>
    <row r="196" spans="1:58" ht="16.5" customHeight="1" x14ac:dyDescent="0.3">
      <c r="A196" s="96"/>
      <c r="B196" s="96"/>
      <c r="C196" s="96"/>
      <c r="D196" s="96"/>
      <c r="E196" s="96"/>
      <c r="F196" s="96"/>
      <c r="G196" s="61"/>
      <c r="H196" s="61"/>
      <c r="I196" s="97"/>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row>
    <row r="197" spans="1:58" ht="16.5" customHeight="1" x14ac:dyDescent="0.3">
      <c r="A197" s="96"/>
      <c r="B197" s="96"/>
      <c r="C197" s="96"/>
      <c r="D197" s="96"/>
      <c r="E197" s="96"/>
      <c r="F197" s="96"/>
      <c r="G197" s="61"/>
      <c r="H197" s="61"/>
      <c r="I197" s="97"/>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row>
    <row r="198" spans="1:58" ht="16.5" customHeight="1" x14ac:dyDescent="0.3">
      <c r="A198" s="96"/>
      <c r="B198" s="96"/>
      <c r="C198" s="96"/>
      <c r="D198" s="96"/>
      <c r="E198" s="96"/>
      <c r="F198" s="96"/>
      <c r="G198" s="61"/>
      <c r="H198" s="61"/>
      <c r="I198" s="97"/>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row>
    <row r="199" spans="1:58" ht="16.5" customHeight="1" x14ac:dyDescent="0.3">
      <c r="A199" s="96"/>
      <c r="B199" s="96"/>
      <c r="C199" s="96"/>
      <c r="D199" s="96"/>
      <c r="E199" s="96"/>
      <c r="F199" s="96"/>
      <c r="G199" s="61"/>
      <c r="H199" s="61"/>
      <c r="I199" s="97"/>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row>
    <row r="200" spans="1:58" ht="16.5" customHeight="1" x14ac:dyDescent="0.3">
      <c r="A200" s="96"/>
      <c r="B200" s="96"/>
      <c r="C200" s="96"/>
      <c r="D200" s="96"/>
      <c r="E200" s="96"/>
      <c r="F200" s="96"/>
      <c r="G200" s="61"/>
      <c r="H200" s="61"/>
      <c r="I200" s="97"/>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row>
    <row r="201" spans="1:58" ht="16.5" customHeight="1" x14ac:dyDescent="0.3">
      <c r="A201" s="96"/>
      <c r="B201" s="96"/>
      <c r="C201" s="96"/>
      <c r="D201" s="96"/>
      <c r="E201" s="96"/>
      <c r="F201" s="96"/>
      <c r="G201" s="61"/>
      <c r="H201" s="61"/>
      <c r="I201" s="97"/>
      <c r="J201" s="61"/>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row>
    <row r="202" spans="1:58" ht="16.5" customHeight="1" x14ac:dyDescent="0.3">
      <c r="A202" s="96"/>
      <c r="B202" s="96"/>
      <c r="C202" s="96"/>
      <c r="D202" s="96"/>
      <c r="E202" s="96"/>
      <c r="F202" s="96"/>
      <c r="G202" s="61"/>
      <c r="H202" s="61"/>
      <c r="I202" s="97"/>
      <c r="J202" s="6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row>
    <row r="203" spans="1:58" ht="16.5" customHeight="1" x14ac:dyDescent="0.3">
      <c r="A203" s="96"/>
      <c r="B203" s="96"/>
      <c r="C203" s="96"/>
      <c r="D203" s="96"/>
      <c r="E203" s="96"/>
      <c r="F203" s="96"/>
      <c r="G203" s="61"/>
      <c r="H203" s="61"/>
      <c r="I203" s="97"/>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row>
    <row r="204" spans="1:58" ht="16.5" customHeight="1" x14ac:dyDescent="0.3">
      <c r="A204" s="96"/>
      <c r="B204" s="96"/>
      <c r="C204" s="96"/>
      <c r="D204" s="96"/>
      <c r="E204" s="96"/>
      <c r="F204" s="96"/>
      <c r="G204" s="61"/>
      <c r="H204" s="61"/>
      <c r="I204" s="97"/>
      <c r="J204" s="61"/>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row>
    <row r="205" spans="1:58" ht="16.5" customHeight="1" x14ac:dyDescent="0.3">
      <c r="A205" s="96"/>
      <c r="B205" s="96"/>
      <c r="C205" s="96"/>
      <c r="D205" s="96"/>
      <c r="E205" s="96"/>
      <c r="F205" s="96"/>
      <c r="G205" s="61"/>
      <c r="H205" s="61"/>
      <c r="I205" s="97"/>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row>
    <row r="206" spans="1:58" ht="16.5" customHeight="1" x14ac:dyDescent="0.3">
      <c r="A206" s="96"/>
      <c r="B206" s="96"/>
      <c r="C206" s="96"/>
      <c r="D206" s="96"/>
      <c r="E206" s="96"/>
      <c r="F206" s="96"/>
      <c r="G206" s="61"/>
      <c r="H206" s="61"/>
      <c r="I206" s="97"/>
      <c r="J206" s="61"/>
      <c r="K206" s="61"/>
      <c r="L206" s="61"/>
      <c r="M206" s="61"/>
      <c r="N206" s="61"/>
      <c r="O206" s="61"/>
      <c r="P206" s="61"/>
      <c r="Q206" s="61"/>
      <c r="R206" s="61"/>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row>
    <row r="207" spans="1:58" ht="16.5" customHeight="1" x14ac:dyDescent="0.3">
      <c r="A207" s="96"/>
      <c r="B207" s="96"/>
      <c r="C207" s="96"/>
      <c r="D207" s="96"/>
      <c r="E207" s="96"/>
      <c r="F207" s="96"/>
      <c r="G207" s="61"/>
      <c r="H207" s="61"/>
      <c r="I207" s="97"/>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row>
    <row r="208" spans="1:58" ht="16.5" customHeight="1" x14ac:dyDescent="0.3">
      <c r="A208" s="96"/>
      <c r="B208" s="96"/>
      <c r="C208" s="96"/>
      <c r="D208" s="96"/>
      <c r="E208" s="96"/>
      <c r="F208" s="96"/>
      <c r="G208" s="61"/>
      <c r="H208" s="61"/>
      <c r="I208" s="97"/>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row>
    <row r="209" spans="1:58" ht="16.5" customHeight="1" x14ac:dyDescent="0.3">
      <c r="A209" s="96"/>
      <c r="B209" s="96"/>
      <c r="C209" s="96"/>
      <c r="D209" s="96"/>
      <c r="E209" s="96"/>
      <c r="F209" s="96"/>
      <c r="G209" s="61"/>
      <c r="H209" s="61"/>
      <c r="I209" s="97"/>
      <c r="J209" s="61"/>
      <c r="K209" s="61"/>
      <c r="L209" s="61"/>
      <c r="M209" s="61"/>
      <c r="N209" s="61"/>
      <c r="O209" s="61"/>
      <c r="P209" s="61"/>
      <c r="Q209" s="61"/>
      <c r="R209" s="61"/>
      <c r="S209" s="61"/>
      <c r="T209" s="61"/>
      <c r="U209" s="61"/>
      <c r="V209" s="61"/>
      <c r="W209" s="61"/>
      <c r="X209" s="61"/>
      <c r="Y209" s="61"/>
      <c r="Z209" s="61"/>
      <c r="AA209" s="61"/>
      <c r="AB209" s="61"/>
      <c r="AC209" s="61"/>
      <c r="AD209" s="61"/>
      <c r="AE209" s="61"/>
      <c r="AF209" s="61"/>
      <c r="AG209" s="61"/>
      <c r="AH209" s="61"/>
      <c r="AI209" s="61"/>
      <c r="AJ209" s="61"/>
      <c r="AK209" s="61"/>
      <c r="AL209" s="61"/>
      <c r="AM209" s="61"/>
      <c r="AN209" s="61"/>
      <c r="AO209" s="61"/>
      <c r="AP209" s="61"/>
      <c r="AQ209" s="61"/>
      <c r="AR209" s="61"/>
      <c r="AS209" s="61"/>
      <c r="AT209" s="61"/>
      <c r="AU209" s="61"/>
      <c r="AV209" s="61"/>
      <c r="AW209" s="61"/>
      <c r="AX209" s="61"/>
      <c r="AY209" s="61"/>
      <c r="AZ209" s="61"/>
      <c r="BA209" s="61"/>
      <c r="BB209" s="61"/>
      <c r="BC209" s="61"/>
      <c r="BD209" s="61"/>
      <c r="BE209" s="61"/>
      <c r="BF209" s="61"/>
    </row>
    <row r="210" spans="1:58" ht="16.5" customHeight="1" x14ac:dyDescent="0.3">
      <c r="A210" s="96"/>
      <c r="B210" s="96"/>
      <c r="C210" s="96"/>
      <c r="D210" s="96"/>
      <c r="E210" s="96"/>
      <c r="F210" s="96"/>
      <c r="G210" s="61"/>
      <c r="H210" s="61"/>
      <c r="I210" s="97"/>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row>
    <row r="211" spans="1:58" ht="16.5" customHeight="1" x14ac:dyDescent="0.3">
      <c r="A211" s="96"/>
      <c r="B211" s="96"/>
      <c r="C211" s="96"/>
      <c r="D211" s="96"/>
      <c r="E211" s="96"/>
      <c r="F211" s="96"/>
      <c r="G211" s="61"/>
      <c r="H211" s="61"/>
      <c r="I211" s="97"/>
      <c r="J211" s="61"/>
      <c r="K211" s="61"/>
      <c r="L211" s="61"/>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row>
    <row r="212" spans="1:58" ht="16.5" customHeight="1" x14ac:dyDescent="0.3">
      <c r="A212" s="96"/>
      <c r="B212" s="96"/>
      <c r="C212" s="96"/>
      <c r="D212" s="96"/>
      <c r="E212" s="96"/>
      <c r="F212" s="96"/>
      <c r="G212" s="61"/>
      <c r="H212" s="61"/>
      <c r="I212" s="97"/>
      <c r="J212" s="61"/>
      <c r="K212" s="61"/>
      <c r="L212" s="61"/>
      <c r="M212" s="61"/>
      <c r="N212" s="61"/>
      <c r="O212" s="61"/>
      <c r="P212" s="61"/>
      <c r="Q212" s="61"/>
      <c r="R212" s="61"/>
      <c r="S212" s="61"/>
      <c r="T212" s="61"/>
      <c r="U212" s="61"/>
      <c r="V212" s="61"/>
      <c r="W212" s="61"/>
      <c r="X212" s="61"/>
      <c r="Y212" s="61"/>
      <c r="Z212" s="61"/>
      <c r="AA212" s="61"/>
      <c r="AB212" s="61"/>
      <c r="AC212" s="61"/>
      <c r="AD212" s="61"/>
      <c r="AE212" s="61"/>
      <c r="AF212" s="61"/>
      <c r="AG212" s="61"/>
      <c r="AH212" s="61"/>
      <c r="AI212" s="61"/>
      <c r="AJ212" s="61"/>
      <c r="AK212" s="61"/>
      <c r="AL212" s="61"/>
      <c r="AM212" s="61"/>
      <c r="AN212" s="61"/>
      <c r="AO212" s="61"/>
      <c r="AP212" s="61"/>
      <c r="AQ212" s="61"/>
      <c r="AR212" s="61"/>
      <c r="AS212" s="61"/>
      <c r="AT212" s="61"/>
      <c r="AU212" s="61"/>
      <c r="AV212" s="61"/>
      <c r="AW212" s="61"/>
      <c r="AX212" s="61"/>
      <c r="AY212" s="61"/>
      <c r="AZ212" s="61"/>
      <c r="BA212" s="61"/>
      <c r="BB212" s="61"/>
      <c r="BC212" s="61"/>
      <c r="BD212" s="61"/>
      <c r="BE212" s="61"/>
      <c r="BF212" s="61"/>
    </row>
    <row r="213" spans="1:58" ht="16.5" customHeight="1" x14ac:dyDescent="0.3">
      <c r="A213" s="96"/>
      <c r="B213" s="96"/>
      <c r="C213" s="96"/>
      <c r="D213" s="96"/>
      <c r="E213" s="96"/>
      <c r="F213" s="96"/>
      <c r="G213" s="61"/>
      <c r="H213" s="61"/>
      <c r="I213" s="97"/>
      <c r="J213" s="61"/>
      <c r="K213" s="61"/>
      <c r="L213" s="61"/>
      <c r="M213" s="61"/>
      <c r="N213" s="61"/>
      <c r="O213" s="61"/>
      <c r="P213" s="61"/>
      <c r="Q213" s="61"/>
      <c r="R213" s="61"/>
      <c r="S213" s="61"/>
      <c r="T213" s="61"/>
      <c r="U213" s="61"/>
      <c r="V213" s="61"/>
      <c r="W213" s="61"/>
      <c r="X213" s="61"/>
      <c r="Y213" s="61"/>
      <c r="Z213" s="61"/>
      <c r="AA213" s="61"/>
      <c r="AB213" s="61"/>
      <c r="AC213" s="61"/>
      <c r="AD213" s="61"/>
      <c r="AE213" s="61"/>
      <c r="AF213" s="61"/>
      <c r="AG213" s="61"/>
      <c r="AH213" s="61"/>
      <c r="AI213" s="61"/>
      <c r="AJ213" s="61"/>
      <c r="AK213" s="61"/>
      <c r="AL213" s="61"/>
      <c r="AM213" s="61"/>
      <c r="AN213" s="61"/>
      <c r="AO213" s="61"/>
      <c r="AP213" s="61"/>
      <c r="AQ213" s="61"/>
      <c r="AR213" s="61"/>
      <c r="AS213" s="61"/>
      <c r="AT213" s="61"/>
      <c r="AU213" s="61"/>
      <c r="AV213" s="61"/>
      <c r="AW213" s="61"/>
      <c r="AX213" s="61"/>
      <c r="AY213" s="61"/>
      <c r="AZ213" s="61"/>
      <c r="BA213" s="61"/>
      <c r="BB213" s="61"/>
      <c r="BC213" s="61"/>
      <c r="BD213" s="61"/>
      <c r="BE213" s="61"/>
      <c r="BF213" s="61"/>
    </row>
    <row r="214" spans="1:58" ht="16.5" customHeight="1" x14ac:dyDescent="0.3">
      <c r="A214" s="96"/>
      <c r="B214" s="96"/>
      <c r="C214" s="96"/>
      <c r="D214" s="96"/>
      <c r="E214" s="96"/>
      <c r="F214" s="96"/>
      <c r="G214" s="61"/>
      <c r="H214" s="61"/>
      <c r="I214" s="97"/>
      <c r="J214" s="61"/>
      <c r="K214" s="61"/>
      <c r="L214" s="61"/>
      <c r="M214" s="61"/>
      <c r="N214" s="61"/>
      <c r="O214" s="61"/>
      <c r="P214" s="61"/>
      <c r="Q214" s="61"/>
      <c r="R214" s="61"/>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row>
    <row r="215" spans="1:58" ht="16.5" customHeight="1" x14ac:dyDescent="0.3">
      <c r="A215" s="96"/>
      <c r="B215" s="96"/>
      <c r="C215" s="96"/>
      <c r="D215" s="96"/>
      <c r="E215" s="96"/>
      <c r="F215" s="96"/>
      <c r="G215" s="61"/>
      <c r="H215" s="61"/>
      <c r="I215" s="97"/>
      <c r="J215" s="61"/>
      <c r="K215" s="61"/>
      <c r="L215" s="61"/>
      <c r="M215" s="61"/>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c r="AQ215" s="61"/>
      <c r="AR215" s="61"/>
      <c r="AS215" s="61"/>
      <c r="AT215" s="61"/>
      <c r="AU215" s="61"/>
      <c r="AV215" s="61"/>
      <c r="AW215" s="61"/>
      <c r="AX215" s="61"/>
      <c r="AY215" s="61"/>
      <c r="AZ215" s="61"/>
      <c r="BA215" s="61"/>
      <c r="BB215" s="61"/>
      <c r="BC215" s="61"/>
      <c r="BD215" s="61"/>
      <c r="BE215" s="61"/>
      <c r="BF215" s="61"/>
    </row>
    <row r="216" spans="1:58" ht="16.5" customHeight="1" x14ac:dyDescent="0.3">
      <c r="A216" s="96"/>
      <c r="B216" s="96"/>
      <c r="C216" s="96"/>
      <c r="D216" s="96"/>
      <c r="E216" s="96"/>
      <c r="F216" s="96"/>
      <c r="G216" s="61"/>
      <c r="H216" s="61"/>
      <c r="I216" s="97"/>
      <c r="J216" s="61"/>
      <c r="K216" s="61"/>
      <c r="L216" s="61"/>
      <c r="M216" s="61"/>
      <c r="N216" s="61"/>
      <c r="O216" s="61"/>
      <c r="P216" s="61"/>
      <c r="Q216" s="61"/>
      <c r="R216" s="61"/>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c r="AQ216" s="61"/>
      <c r="AR216" s="61"/>
      <c r="AS216" s="61"/>
      <c r="AT216" s="61"/>
      <c r="AU216" s="61"/>
      <c r="AV216" s="61"/>
      <c r="AW216" s="61"/>
      <c r="AX216" s="61"/>
      <c r="AY216" s="61"/>
      <c r="AZ216" s="61"/>
      <c r="BA216" s="61"/>
      <c r="BB216" s="61"/>
      <c r="BC216" s="61"/>
      <c r="BD216" s="61"/>
      <c r="BE216" s="61"/>
      <c r="BF216" s="61"/>
    </row>
    <row r="217" spans="1:58" ht="16.5" customHeight="1" x14ac:dyDescent="0.3">
      <c r="A217" s="96"/>
      <c r="B217" s="96"/>
      <c r="C217" s="96"/>
      <c r="D217" s="96"/>
      <c r="E217" s="96"/>
      <c r="F217" s="96"/>
      <c r="G217" s="61"/>
      <c r="H217" s="61"/>
      <c r="I217" s="97"/>
      <c r="J217" s="61"/>
      <c r="K217" s="61"/>
      <c r="L217" s="61"/>
      <c r="M217" s="61"/>
      <c r="N217" s="61"/>
      <c r="O217" s="61"/>
      <c r="P217" s="61"/>
      <c r="Q217" s="61"/>
      <c r="R217" s="61"/>
      <c r="S217" s="61"/>
      <c r="T217" s="61"/>
      <c r="U217" s="61"/>
      <c r="V217" s="61"/>
      <c r="W217" s="61"/>
      <c r="X217" s="61"/>
      <c r="Y217" s="61"/>
      <c r="Z217" s="61"/>
      <c r="AA217" s="61"/>
      <c r="AB217" s="61"/>
      <c r="AC217" s="61"/>
      <c r="AD217" s="61"/>
      <c r="AE217" s="61"/>
      <c r="AF217" s="61"/>
      <c r="AG217" s="61"/>
      <c r="AH217" s="61"/>
      <c r="AI217" s="61"/>
      <c r="AJ217" s="61"/>
      <c r="AK217" s="61"/>
      <c r="AL217" s="61"/>
      <c r="AM217" s="61"/>
      <c r="AN217" s="61"/>
      <c r="AO217" s="61"/>
      <c r="AP217" s="61"/>
      <c r="AQ217" s="61"/>
      <c r="AR217" s="61"/>
      <c r="AS217" s="61"/>
      <c r="AT217" s="61"/>
      <c r="AU217" s="61"/>
      <c r="AV217" s="61"/>
      <c r="AW217" s="61"/>
      <c r="AX217" s="61"/>
      <c r="AY217" s="61"/>
      <c r="AZ217" s="61"/>
      <c r="BA217" s="61"/>
      <c r="BB217" s="61"/>
      <c r="BC217" s="61"/>
      <c r="BD217" s="61"/>
      <c r="BE217" s="61"/>
      <c r="BF217" s="61"/>
    </row>
    <row r="218" spans="1:58" ht="16.5" customHeight="1" x14ac:dyDescent="0.3">
      <c r="A218" s="96"/>
      <c r="B218" s="96"/>
      <c r="C218" s="96"/>
      <c r="D218" s="96"/>
      <c r="E218" s="96"/>
      <c r="F218" s="96"/>
      <c r="G218" s="61"/>
      <c r="H218" s="61"/>
      <c r="I218" s="97"/>
      <c r="J218" s="61"/>
      <c r="K218" s="61"/>
      <c r="L218" s="61"/>
      <c r="M218" s="61"/>
      <c r="N218" s="61"/>
      <c r="O218" s="61"/>
      <c r="P218" s="61"/>
      <c r="Q218" s="61"/>
      <c r="R218" s="61"/>
      <c r="S218" s="61"/>
      <c r="T218" s="61"/>
      <c r="U218" s="61"/>
      <c r="V218" s="61"/>
      <c r="W218" s="61"/>
      <c r="X218" s="61"/>
      <c r="Y218" s="61"/>
      <c r="Z218" s="61"/>
      <c r="AA218" s="61"/>
      <c r="AB218" s="61"/>
      <c r="AC218" s="61"/>
      <c r="AD218" s="61"/>
      <c r="AE218" s="61"/>
      <c r="AF218" s="61"/>
      <c r="AG218" s="61"/>
      <c r="AH218" s="61"/>
      <c r="AI218" s="61"/>
      <c r="AJ218" s="61"/>
      <c r="AK218" s="61"/>
      <c r="AL218" s="61"/>
      <c r="AM218" s="61"/>
      <c r="AN218" s="61"/>
      <c r="AO218" s="61"/>
      <c r="AP218" s="61"/>
      <c r="AQ218" s="61"/>
      <c r="AR218" s="61"/>
      <c r="AS218" s="61"/>
      <c r="AT218" s="61"/>
      <c r="AU218" s="61"/>
      <c r="AV218" s="61"/>
      <c r="AW218" s="61"/>
      <c r="AX218" s="61"/>
      <c r="AY218" s="61"/>
      <c r="AZ218" s="61"/>
      <c r="BA218" s="61"/>
      <c r="BB218" s="61"/>
      <c r="BC218" s="61"/>
      <c r="BD218" s="61"/>
      <c r="BE218" s="61"/>
      <c r="BF218" s="61"/>
    </row>
    <row r="219" spans="1:58" ht="16.5" customHeight="1" x14ac:dyDescent="0.3">
      <c r="A219" s="96"/>
      <c r="B219" s="96"/>
      <c r="C219" s="96"/>
      <c r="D219" s="96"/>
      <c r="E219" s="96"/>
      <c r="F219" s="96"/>
      <c r="G219" s="61"/>
      <c r="H219" s="61"/>
      <c r="I219" s="97"/>
      <c r="J219" s="61"/>
      <c r="K219" s="61"/>
      <c r="L219" s="61"/>
      <c r="M219" s="61"/>
      <c r="N219" s="61"/>
      <c r="O219" s="61"/>
      <c r="P219" s="61"/>
      <c r="Q219" s="61"/>
      <c r="R219" s="61"/>
      <c r="S219" s="61"/>
      <c r="T219" s="61"/>
      <c r="U219" s="61"/>
      <c r="V219" s="61"/>
      <c r="W219" s="61"/>
      <c r="X219" s="61"/>
      <c r="Y219" s="61"/>
      <c r="Z219" s="61"/>
      <c r="AA219" s="61"/>
      <c r="AB219" s="61"/>
      <c r="AC219" s="61"/>
      <c r="AD219" s="61"/>
      <c r="AE219" s="61"/>
      <c r="AF219" s="61"/>
      <c r="AG219" s="61"/>
      <c r="AH219" s="61"/>
      <c r="AI219" s="61"/>
      <c r="AJ219" s="61"/>
      <c r="AK219" s="61"/>
      <c r="AL219" s="61"/>
      <c r="AM219" s="61"/>
      <c r="AN219" s="61"/>
      <c r="AO219" s="61"/>
      <c r="AP219" s="61"/>
      <c r="AQ219" s="61"/>
      <c r="AR219" s="61"/>
      <c r="AS219" s="61"/>
      <c r="AT219" s="61"/>
      <c r="AU219" s="61"/>
      <c r="AV219" s="61"/>
      <c r="AW219" s="61"/>
      <c r="AX219" s="61"/>
      <c r="AY219" s="61"/>
      <c r="AZ219" s="61"/>
      <c r="BA219" s="61"/>
      <c r="BB219" s="61"/>
      <c r="BC219" s="61"/>
      <c r="BD219" s="61"/>
      <c r="BE219" s="61"/>
      <c r="BF219" s="61"/>
    </row>
    <row r="220" spans="1:58" ht="16.5" customHeight="1" x14ac:dyDescent="0.3">
      <c r="A220" s="96"/>
      <c r="B220" s="96"/>
      <c r="C220" s="96"/>
      <c r="D220" s="96"/>
      <c r="E220" s="96"/>
      <c r="F220" s="96"/>
      <c r="G220" s="61"/>
      <c r="H220" s="61"/>
      <c r="I220" s="97"/>
      <c r="J220" s="61"/>
      <c r="K220" s="61"/>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row>
    <row r="221" spans="1:58" ht="16.5" customHeight="1" x14ac:dyDescent="0.3">
      <c r="A221" s="96"/>
      <c r="B221" s="96"/>
      <c r="C221" s="96"/>
      <c r="D221" s="96"/>
      <c r="E221" s="96"/>
      <c r="F221" s="96"/>
      <c r="G221" s="61"/>
      <c r="H221" s="61"/>
      <c r="I221" s="97"/>
      <c r="J221" s="61"/>
      <c r="K221" s="61"/>
      <c r="L221" s="61"/>
      <c r="M221" s="61"/>
      <c r="N221" s="61"/>
      <c r="O221" s="61"/>
      <c r="P221" s="61"/>
      <c r="Q221" s="61"/>
      <c r="R221" s="61"/>
      <c r="S221" s="61"/>
      <c r="T221" s="61"/>
      <c r="U221" s="61"/>
      <c r="V221" s="61"/>
      <c r="W221" s="61"/>
      <c r="X221" s="61"/>
      <c r="Y221" s="61"/>
      <c r="Z221" s="61"/>
      <c r="AA221" s="61"/>
      <c r="AB221" s="61"/>
      <c r="AC221" s="61"/>
      <c r="AD221" s="61"/>
      <c r="AE221" s="61"/>
      <c r="AF221" s="61"/>
      <c r="AG221" s="61"/>
      <c r="AH221" s="61"/>
      <c r="AI221" s="61"/>
      <c r="AJ221" s="61"/>
      <c r="AK221" s="61"/>
      <c r="AL221" s="61"/>
      <c r="AM221" s="61"/>
      <c r="AN221" s="61"/>
      <c r="AO221" s="61"/>
      <c r="AP221" s="61"/>
      <c r="AQ221" s="61"/>
      <c r="AR221" s="61"/>
      <c r="AS221" s="61"/>
      <c r="AT221" s="61"/>
      <c r="AU221" s="61"/>
      <c r="AV221" s="61"/>
      <c r="AW221" s="61"/>
      <c r="AX221" s="61"/>
      <c r="AY221" s="61"/>
      <c r="AZ221" s="61"/>
      <c r="BA221" s="61"/>
      <c r="BB221" s="61"/>
      <c r="BC221" s="61"/>
      <c r="BD221" s="61"/>
      <c r="BE221" s="61"/>
      <c r="BF221" s="61"/>
    </row>
    <row r="222" spans="1:58" ht="16.5" customHeight="1" x14ac:dyDescent="0.3">
      <c r="A222" s="96"/>
      <c r="B222" s="96"/>
      <c r="C222" s="96"/>
      <c r="D222" s="96"/>
      <c r="E222" s="96"/>
      <c r="F222" s="96"/>
      <c r="G222" s="61"/>
      <c r="H222" s="61"/>
      <c r="I222" s="97"/>
      <c r="J222" s="61"/>
      <c r="K222" s="61"/>
      <c r="L222" s="61"/>
      <c r="M222" s="61"/>
      <c r="N222" s="61"/>
      <c r="O222" s="61"/>
      <c r="P222" s="61"/>
      <c r="Q222" s="61"/>
      <c r="R222" s="61"/>
      <c r="S222" s="61"/>
      <c r="T222" s="61"/>
      <c r="U222" s="61"/>
      <c r="V222" s="61"/>
      <c r="W222" s="61"/>
      <c r="X222" s="61"/>
      <c r="Y222" s="61"/>
      <c r="Z222" s="61"/>
      <c r="AA222" s="6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row>
    <row r="223" spans="1:58" ht="16.5" customHeight="1" x14ac:dyDescent="0.3">
      <c r="A223" s="96"/>
      <c r="B223" s="96"/>
      <c r="C223" s="96"/>
      <c r="D223" s="96"/>
      <c r="E223" s="96"/>
      <c r="F223" s="96"/>
      <c r="G223" s="61"/>
      <c r="H223" s="61"/>
      <c r="I223" s="97"/>
      <c r="J223" s="61"/>
      <c r="K223" s="61"/>
      <c r="L223" s="61"/>
      <c r="M223" s="61"/>
      <c r="N223" s="61"/>
      <c r="O223" s="61"/>
      <c r="P223" s="61"/>
      <c r="Q223" s="61"/>
      <c r="R223" s="61"/>
      <c r="S223" s="61"/>
      <c r="T223" s="61"/>
      <c r="U223" s="61"/>
      <c r="V223" s="61"/>
      <c r="W223" s="61"/>
      <c r="X223" s="61"/>
      <c r="Y223" s="61"/>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row>
    <row r="224" spans="1:58" ht="16.5" customHeight="1" x14ac:dyDescent="0.3">
      <c r="A224" s="96"/>
      <c r="B224" s="96"/>
      <c r="C224" s="96"/>
      <c r="D224" s="96"/>
      <c r="E224" s="96"/>
      <c r="F224" s="96"/>
      <c r="G224" s="61"/>
      <c r="H224" s="61"/>
      <c r="I224" s="97"/>
      <c r="J224" s="61"/>
      <c r="K224" s="61"/>
      <c r="L224" s="61"/>
      <c r="M224" s="61"/>
      <c r="N224" s="61"/>
      <c r="O224" s="61"/>
      <c r="P224" s="61"/>
      <c r="Q224" s="61"/>
      <c r="R224" s="61"/>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row>
    <row r="225" spans="1:58" ht="16.5" customHeight="1" x14ac:dyDescent="0.3">
      <c r="A225" s="96"/>
      <c r="B225" s="96"/>
      <c r="C225" s="96"/>
      <c r="D225" s="96"/>
      <c r="E225" s="96"/>
      <c r="F225" s="96"/>
      <c r="G225" s="61"/>
      <c r="H225" s="61"/>
      <c r="I225" s="97"/>
      <c r="J225" s="61"/>
      <c r="K225" s="61"/>
      <c r="L225" s="61"/>
      <c r="M225" s="61"/>
      <c r="N225" s="61"/>
      <c r="O225" s="61"/>
      <c r="P225" s="61"/>
      <c r="Q225" s="61"/>
      <c r="R225" s="61"/>
      <c r="S225" s="61"/>
      <c r="T225" s="61"/>
      <c r="U225" s="61"/>
      <c r="V225" s="61"/>
      <c r="W225" s="61"/>
      <c r="X225" s="61"/>
      <c r="Y225" s="61"/>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row>
    <row r="226" spans="1:58" ht="16.5" customHeight="1" x14ac:dyDescent="0.3">
      <c r="A226" s="96"/>
      <c r="B226" s="96"/>
      <c r="C226" s="96"/>
      <c r="D226" s="96"/>
      <c r="E226" s="96"/>
      <c r="F226" s="96"/>
      <c r="G226" s="61"/>
      <c r="H226" s="61"/>
      <c r="I226" s="97"/>
      <c r="J226" s="61"/>
      <c r="K226" s="61"/>
      <c r="L226" s="61"/>
      <c r="M226" s="61"/>
      <c r="N226" s="61"/>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row>
    <row r="227" spans="1:58" ht="16.5" customHeight="1" x14ac:dyDescent="0.3">
      <c r="A227" s="96"/>
      <c r="B227" s="96"/>
      <c r="C227" s="96"/>
      <c r="D227" s="96"/>
      <c r="E227" s="96"/>
      <c r="F227" s="96"/>
      <c r="G227" s="61"/>
      <c r="H227" s="61"/>
      <c r="I227" s="97"/>
      <c r="J227" s="61"/>
      <c r="K227" s="61"/>
      <c r="L227" s="61"/>
      <c r="M227" s="61"/>
      <c r="N227" s="61"/>
      <c r="O227" s="61"/>
      <c r="P227" s="61"/>
      <c r="Q227" s="61"/>
      <c r="R227" s="61"/>
      <c r="S227" s="61"/>
      <c r="T227" s="61"/>
      <c r="U227" s="61"/>
      <c r="V227" s="61"/>
      <c r="W227" s="61"/>
      <c r="X227" s="61"/>
      <c r="Y227" s="61"/>
      <c r="Z227" s="61"/>
      <c r="AA227" s="61"/>
      <c r="AB227" s="61"/>
      <c r="AC227" s="61"/>
      <c r="AD227" s="61"/>
      <c r="AE227" s="61"/>
      <c r="AF227" s="61"/>
      <c r="AG227" s="61"/>
      <c r="AH227" s="61"/>
      <c r="AI227" s="61"/>
      <c r="AJ227" s="61"/>
      <c r="AK227" s="61"/>
      <c r="AL227" s="61"/>
      <c r="AM227" s="61"/>
      <c r="AN227" s="61"/>
      <c r="AO227" s="61"/>
      <c r="AP227" s="61"/>
      <c r="AQ227" s="61"/>
      <c r="AR227" s="61"/>
      <c r="AS227" s="61"/>
      <c r="AT227" s="61"/>
      <c r="AU227" s="61"/>
      <c r="AV227" s="61"/>
      <c r="AW227" s="61"/>
      <c r="AX227" s="61"/>
      <c r="AY227" s="61"/>
      <c r="AZ227" s="61"/>
      <c r="BA227" s="61"/>
      <c r="BB227" s="61"/>
      <c r="BC227" s="61"/>
      <c r="BD227" s="61"/>
      <c r="BE227" s="61"/>
      <c r="BF227" s="61"/>
    </row>
    <row r="228" spans="1:58" ht="16.5" customHeight="1" x14ac:dyDescent="0.3">
      <c r="A228" s="96"/>
      <c r="B228" s="96"/>
      <c r="C228" s="96"/>
      <c r="D228" s="96"/>
      <c r="E228" s="96"/>
      <c r="F228" s="96"/>
      <c r="G228" s="61"/>
      <c r="H228" s="61"/>
      <c r="I228" s="97"/>
      <c r="J228" s="61"/>
      <c r="K228" s="61"/>
      <c r="L228" s="61"/>
      <c r="M228" s="61"/>
      <c r="N228" s="61"/>
      <c r="O228" s="61"/>
      <c r="P228" s="61"/>
      <c r="Q228" s="6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row>
    <row r="229" spans="1:58" ht="16.5" customHeight="1" x14ac:dyDescent="0.3">
      <c r="A229" s="96"/>
      <c r="B229" s="96"/>
      <c r="C229" s="96"/>
      <c r="D229" s="96"/>
      <c r="E229" s="96"/>
      <c r="F229" s="96"/>
      <c r="G229" s="61"/>
      <c r="H229" s="61"/>
      <c r="I229" s="97"/>
      <c r="J229" s="61"/>
      <c r="K229" s="61"/>
      <c r="L229" s="61"/>
      <c r="M229" s="61"/>
      <c r="N229" s="61"/>
      <c r="O229" s="61"/>
      <c r="P229" s="61"/>
      <c r="Q229" s="61"/>
      <c r="R229" s="61"/>
      <c r="S229" s="61"/>
      <c r="T229" s="61"/>
      <c r="U229" s="61"/>
      <c r="V229" s="61"/>
      <c r="W229" s="61"/>
      <c r="X229" s="61"/>
      <c r="Y229" s="61"/>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row>
    <row r="230" spans="1:58" ht="16.5" customHeight="1" x14ac:dyDescent="0.3">
      <c r="A230" s="96"/>
      <c r="B230" s="96"/>
      <c r="C230" s="96"/>
      <c r="D230" s="96"/>
      <c r="E230" s="96"/>
      <c r="F230" s="96"/>
      <c r="G230" s="61"/>
      <c r="H230" s="61"/>
      <c r="I230" s="97"/>
      <c r="J230" s="61"/>
      <c r="K230" s="61"/>
      <c r="L230" s="61"/>
      <c r="M230" s="61"/>
      <c r="N230" s="61"/>
      <c r="O230" s="61"/>
      <c r="P230" s="61"/>
      <c r="Q230" s="61"/>
      <c r="R230" s="61"/>
      <c r="S230" s="61"/>
      <c r="T230" s="61"/>
      <c r="U230" s="61"/>
      <c r="V230" s="61"/>
      <c r="W230" s="61"/>
      <c r="X230" s="61"/>
      <c r="Y230" s="61"/>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row>
    <row r="231" spans="1:58" ht="16.5" customHeight="1" x14ac:dyDescent="0.3">
      <c r="A231" s="96"/>
      <c r="B231" s="96"/>
      <c r="C231" s="96"/>
      <c r="D231" s="96"/>
      <c r="E231" s="96"/>
      <c r="F231" s="96"/>
      <c r="G231" s="61"/>
      <c r="H231" s="61"/>
      <c r="I231" s="97"/>
      <c r="J231" s="61"/>
      <c r="K231" s="61"/>
      <c r="L231" s="61"/>
      <c r="M231" s="61"/>
      <c r="N231" s="61"/>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row>
    <row r="232" spans="1:58" ht="16.5" customHeight="1" x14ac:dyDescent="0.3">
      <c r="A232" s="96"/>
      <c r="B232" s="96"/>
      <c r="C232" s="96"/>
      <c r="D232" s="96"/>
      <c r="E232" s="96"/>
      <c r="F232" s="96"/>
      <c r="G232" s="61"/>
      <c r="H232" s="61"/>
      <c r="I232" s="97"/>
      <c r="J232" s="61"/>
      <c r="K232" s="61"/>
      <c r="L232" s="61"/>
      <c r="M232" s="61"/>
      <c r="N232" s="61"/>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row>
    <row r="233" spans="1:58" ht="16.5" customHeight="1" x14ac:dyDescent="0.3">
      <c r="A233" s="96"/>
      <c r="B233" s="96"/>
      <c r="C233" s="96"/>
      <c r="D233" s="96"/>
      <c r="E233" s="96"/>
      <c r="F233" s="96"/>
      <c r="G233" s="61"/>
      <c r="H233" s="61"/>
      <c r="I233" s="97"/>
      <c r="J233" s="61"/>
      <c r="K233" s="61"/>
      <c r="L233" s="61"/>
      <c r="M233" s="61"/>
      <c r="N233" s="61"/>
      <c r="O233" s="61"/>
      <c r="P233" s="61"/>
      <c r="Q233" s="61"/>
      <c r="R233" s="61"/>
      <c r="S233" s="61"/>
      <c r="T233" s="61"/>
      <c r="U233" s="61"/>
      <c r="V233" s="61"/>
      <c r="W233" s="61"/>
      <c r="X233" s="61"/>
      <c r="Y233" s="61"/>
      <c r="Z233" s="61"/>
      <c r="AA233" s="61"/>
      <c r="AB233" s="61"/>
      <c r="AC233" s="61"/>
      <c r="AD233" s="61"/>
      <c r="AE233" s="61"/>
      <c r="AF233" s="61"/>
      <c r="AG233" s="61"/>
      <c r="AH233" s="61"/>
      <c r="AI233" s="61"/>
      <c r="AJ233" s="61"/>
      <c r="AK233" s="61"/>
      <c r="AL233" s="61"/>
      <c r="AM233" s="61"/>
      <c r="AN233" s="61"/>
      <c r="AO233" s="61"/>
      <c r="AP233" s="61"/>
      <c r="AQ233" s="61"/>
      <c r="AR233" s="61"/>
      <c r="AS233" s="61"/>
      <c r="AT233" s="61"/>
      <c r="AU233" s="61"/>
      <c r="AV233" s="61"/>
      <c r="AW233" s="61"/>
      <c r="AX233" s="61"/>
      <c r="AY233" s="61"/>
      <c r="AZ233" s="61"/>
      <c r="BA233" s="61"/>
      <c r="BB233" s="61"/>
      <c r="BC233" s="61"/>
      <c r="BD233" s="61"/>
      <c r="BE233" s="61"/>
      <c r="BF233" s="61"/>
    </row>
    <row r="234" spans="1:58" ht="16.5" customHeight="1" x14ac:dyDescent="0.3">
      <c r="A234" s="96"/>
      <c r="B234" s="96"/>
      <c r="C234" s="96"/>
      <c r="D234" s="96"/>
      <c r="E234" s="96"/>
      <c r="F234" s="96"/>
      <c r="G234" s="61"/>
      <c r="H234" s="61"/>
      <c r="I234" s="97"/>
      <c r="J234" s="61"/>
      <c r="K234" s="61"/>
      <c r="L234" s="61"/>
      <c r="M234" s="61"/>
      <c r="N234" s="61"/>
      <c r="O234" s="61"/>
      <c r="P234" s="61"/>
      <c r="Q234" s="61"/>
      <c r="R234" s="61"/>
      <c r="S234" s="61"/>
      <c r="T234" s="61"/>
      <c r="U234" s="61"/>
      <c r="V234" s="61"/>
      <c r="W234" s="61"/>
      <c r="X234" s="61"/>
      <c r="Y234" s="61"/>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row>
    <row r="235" spans="1:58" ht="16.5" customHeight="1" x14ac:dyDescent="0.3">
      <c r="A235" s="96"/>
      <c r="B235" s="96"/>
      <c r="C235" s="96"/>
      <c r="D235" s="96"/>
      <c r="E235" s="96"/>
      <c r="F235" s="96"/>
      <c r="G235" s="61"/>
      <c r="H235" s="61"/>
      <c r="I235" s="97"/>
      <c r="J235" s="61"/>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row>
    <row r="236" spans="1:58" ht="16.5" customHeight="1" x14ac:dyDescent="0.3">
      <c r="A236" s="96"/>
      <c r="B236" s="96"/>
      <c r="C236" s="96"/>
      <c r="D236" s="96"/>
      <c r="E236" s="96"/>
      <c r="F236" s="96"/>
      <c r="G236" s="61"/>
      <c r="H236" s="61"/>
      <c r="I236" s="97"/>
      <c r="J236" s="61"/>
      <c r="K236" s="61"/>
      <c r="L236" s="61"/>
      <c r="M236" s="61"/>
      <c r="N236" s="61"/>
      <c r="O236" s="61"/>
      <c r="P236" s="61"/>
      <c r="Q236" s="61"/>
      <c r="R236" s="61"/>
      <c r="S236" s="61"/>
      <c r="T236" s="61"/>
      <c r="U236" s="61"/>
      <c r="V236" s="61"/>
      <c r="W236" s="61"/>
      <c r="X236" s="61"/>
      <c r="Y236" s="61"/>
      <c r="Z236" s="61"/>
      <c r="AA236" s="61"/>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row>
    <row r="237" spans="1:58" ht="16.5" customHeight="1" x14ac:dyDescent="0.3">
      <c r="A237" s="96"/>
      <c r="B237" s="96"/>
      <c r="C237" s="96"/>
      <c r="D237" s="96"/>
      <c r="E237" s="96"/>
      <c r="F237" s="96"/>
      <c r="G237" s="61"/>
      <c r="H237" s="61"/>
      <c r="I237" s="97"/>
      <c r="J237" s="61"/>
      <c r="K237" s="61"/>
      <c r="L237" s="61"/>
      <c r="M237" s="61"/>
      <c r="N237" s="61"/>
      <c r="O237" s="61"/>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row>
    <row r="238" spans="1:58" ht="16.5" customHeight="1" x14ac:dyDescent="0.3">
      <c r="A238" s="96"/>
      <c r="B238" s="96"/>
      <c r="C238" s="96"/>
      <c r="D238" s="96"/>
      <c r="E238" s="96"/>
      <c r="F238" s="96"/>
      <c r="G238" s="61"/>
      <c r="H238" s="61"/>
      <c r="I238" s="97"/>
      <c r="J238" s="61"/>
      <c r="K238" s="61"/>
      <c r="L238" s="61"/>
      <c r="M238" s="61"/>
      <c r="N238" s="61"/>
      <c r="O238" s="61"/>
      <c r="P238" s="61"/>
      <c r="Q238" s="61"/>
      <c r="R238" s="61"/>
      <c r="S238" s="61"/>
      <c r="T238" s="61"/>
      <c r="U238" s="61"/>
      <c r="V238" s="61"/>
      <c r="W238" s="61"/>
      <c r="X238" s="61"/>
      <c r="Y238" s="61"/>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row>
    <row r="239" spans="1:58" ht="16.5" customHeight="1" x14ac:dyDescent="0.3">
      <c r="A239" s="96"/>
      <c r="B239" s="96"/>
      <c r="C239" s="96"/>
      <c r="D239" s="96"/>
      <c r="E239" s="96"/>
      <c r="F239" s="96"/>
      <c r="G239" s="61"/>
      <c r="H239" s="61"/>
      <c r="I239" s="97"/>
      <c r="J239" s="61"/>
      <c r="K239" s="61"/>
      <c r="L239" s="61"/>
      <c r="M239" s="61"/>
      <c r="N239" s="61"/>
      <c r="O239" s="61"/>
      <c r="P239" s="61"/>
      <c r="Q239" s="61"/>
      <c r="R239" s="61"/>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row>
    <row r="240" spans="1:58" ht="16.5" customHeight="1" x14ac:dyDescent="0.3">
      <c r="A240" s="96"/>
      <c r="B240" s="96"/>
      <c r="C240" s="96"/>
      <c r="D240" s="96"/>
      <c r="E240" s="96"/>
      <c r="F240" s="96"/>
      <c r="G240" s="61"/>
      <c r="H240" s="61"/>
      <c r="I240" s="97"/>
      <c r="J240" s="61"/>
      <c r="K240" s="61"/>
      <c r="L240" s="61"/>
      <c r="M240" s="61"/>
      <c r="N240" s="61"/>
      <c r="O240" s="61"/>
      <c r="P240" s="61"/>
      <c r="Q240" s="61"/>
      <c r="R240" s="61"/>
      <c r="S240" s="61"/>
      <c r="T240" s="61"/>
      <c r="U240" s="61"/>
      <c r="V240" s="61"/>
      <c r="W240" s="61"/>
      <c r="X240" s="61"/>
      <c r="Y240" s="61"/>
      <c r="Z240" s="61"/>
      <c r="AA240" s="61"/>
      <c r="AB240" s="61"/>
      <c r="AC240" s="61"/>
      <c r="AD240" s="61"/>
      <c r="AE240" s="61"/>
      <c r="AF240" s="61"/>
      <c r="AG240" s="61"/>
      <c r="AH240" s="61"/>
      <c r="AI240" s="61"/>
      <c r="AJ240" s="61"/>
      <c r="AK240" s="61"/>
      <c r="AL240" s="61"/>
      <c r="AM240" s="61"/>
      <c r="AN240" s="61"/>
      <c r="AO240" s="61"/>
      <c r="AP240" s="61"/>
      <c r="AQ240" s="61"/>
      <c r="AR240" s="61"/>
      <c r="AS240" s="61"/>
      <c r="AT240" s="61"/>
      <c r="AU240" s="61"/>
      <c r="AV240" s="61"/>
      <c r="AW240" s="61"/>
      <c r="AX240" s="61"/>
      <c r="AY240" s="61"/>
      <c r="AZ240" s="61"/>
      <c r="BA240" s="61"/>
      <c r="BB240" s="61"/>
      <c r="BC240" s="61"/>
      <c r="BD240" s="61"/>
      <c r="BE240" s="61"/>
      <c r="BF240" s="61"/>
    </row>
    <row r="241" spans="1:58" ht="16.5" customHeight="1" x14ac:dyDescent="0.3">
      <c r="A241" s="96"/>
      <c r="B241" s="96"/>
      <c r="C241" s="96"/>
      <c r="D241" s="96"/>
      <c r="E241" s="96"/>
      <c r="F241" s="96"/>
      <c r="G241" s="61"/>
      <c r="H241" s="61"/>
      <c r="I241" s="97"/>
      <c r="J241" s="61"/>
      <c r="K241" s="61"/>
      <c r="L241" s="61"/>
      <c r="M241" s="61"/>
      <c r="N241" s="61"/>
      <c r="O241" s="61"/>
      <c r="P241" s="61"/>
      <c r="Q241" s="61"/>
      <c r="R241" s="61"/>
      <c r="S241" s="61"/>
      <c r="T241" s="61"/>
      <c r="U241" s="61"/>
      <c r="V241" s="61"/>
      <c r="W241" s="61"/>
      <c r="X241" s="61"/>
      <c r="Y241" s="61"/>
      <c r="Z241" s="61"/>
      <c r="AA241" s="61"/>
      <c r="AB241" s="61"/>
      <c r="AC241" s="61"/>
      <c r="AD241" s="61"/>
      <c r="AE241" s="61"/>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61"/>
      <c r="BE241" s="61"/>
      <c r="BF241" s="61"/>
    </row>
    <row r="242" spans="1:58" ht="16.5" customHeight="1" x14ac:dyDescent="0.3">
      <c r="A242" s="96"/>
      <c r="B242" s="96"/>
      <c r="C242" s="96"/>
      <c r="D242" s="96"/>
      <c r="E242" s="96"/>
      <c r="F242" s="96"/>
      <c r="G242" s="61"/>
      <c r="H242" s="61"/>
      <c r="I242" s="97"/>
      <c r="J242" s="61"/>
      <c r="K242" s="61"/>
      <c r="L242" s="61"/>
      <c r="M242" s="61"/>
      <c r="N242" s="61"/>
      <c r="O242" s="61"/>
      <c r="P242" s="61"/>
      <c r="Q242" s="61"/>
      <c r="R242" s="61"/>
      <c r="S242" s="61"/>
      <c r="T242" s="61"/>
      <c r="U242" s="61"/>
      <c r="V242" s="61"/>
      <c r="W242" s="61"/>
      <c r="X242" s="61"/>
      <c r="Y242" s="61"/>
      <c r="Z242" s="61"/>
      <c r="AA242" s="61"/>
      <c r="AB242" s="61"/>
      <c r="AC242" s="61"/>
      <c r="AD242" s="61"/>
      <c r="AE242" s="61"/>
      <c r="AF242" s="61"/>
      <c r="AG242" s="61"/>
      <c r="AH242" s="61"/>
      <c r="AI242" s="61"/>
      <c r="AJ242" s="61"/>
      <c r="AK242" s="61"/>
      <c r="AL242" s="61"/>
      <c r="AM242" s="61"/>
      <c r="AN242" s="61"/>
      <c r="AO242" s="61"/>
      <c r="AP242" s="61"/>
      <c r="AQ242" s="61"/>
      <c r="AR242" s="61"/>
      <c r="AS242" s="61"/>
      <c r="AT242" s="61"/>
      <c r="AU242" s="61"/>
      <c r="AV242" s="61"/>
      <c r="AW242" s="61"/>
      <c r="AX242" s="61"/>
      <c r="AY242" s="61"/>
      <c r="AZ242" s="61"/>
      <c r="BA242" s="61"/>
      <c r="BB242" s="61"/>
      <c r="BC242" s="61"/>
      <c r="BD242" s="61"/>
      <c r="BE242" s="61"/>
      <c r="BF242" s="61"/>
    </row>
    <row r="243" spans="1:58" ht="16.5" customHeight="1" x14ac:dyDescent="0.3">
      <c r="A243" s="96"/>
      <c r="B243" s="96"/>
      <c r="C243" s="96"/>
      <c r="D243" s="96"/>
      <c r="E243" s="96"/>
      <c r="F243" s="96"/>
      <c r="G243" s="61"/>
      <c r="H243" s="61"/>
      <c r="I243" s="97"/>
      <c r="J243" s="61"/>
      <c r="K243" s="61"/>
      <c r="L243" s="61"/>
      <c r="M243" s="61"/>
      <c r="N243" s="61"/>
      <c r="O243" s="61"/>
      <c r="P243" s="61"/>
      <c r="Q243" s="61"/>
      <c r="R243" s="61"/>
      <c r="S243" s="61"/>
      <c r="T243" s="61"/>
      <c r="U243" s="61"/>
      <c r="V243" s="61"/>
      <c r="W243" s="61"/>
      <c r="X243" s="61"/>
      <c r="Y243" s="61"/>
      <c r="Z243" s="61"/>
      <c r="AA243" s="61"/>
      <c r="AB243" s="61"/>
      <c r="AC243" s="61"/>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61"/>
      <c r="BE243" s="61"/>
      <c r="BF243" s="61"/>
    </row>
    <row r="244" spans="1:58" ht="16.5" customHeight="1" x14ac:dyDescent="0.3">
      <c r="A244" s="96"/>
      <c r="B244" s="96"/>
      <c r="C244" s="96"/>
      <c r="D244" s="96"/>
      <c r="E244" s="96"/>
      <c r="F244" s="96"/>
      <c r="G244" s="61"/>
      <c r="H244" s="61"/>
      <c r="I244" s="97"/>
      <c r="J244" s="61"/>
      <c r="K244" s="61"/>
      <c r="L244" s="61"/>
      <c r="M244" s="61"/>
      <c r="N244" s="61"/>
      <c r="O244" s="61"/>
      <c r="P244" s="61"/>
      <c r="Q244" s="61"/>
      <c r="R244" s="61"/>
      <c r="S244" s="61"/>
      <c r="T244" s="61"/>
      <c r="U244" s="61"/>
      <c r="V244" s="61"/>
      <c r="W244" s="61"/>
      <c r="X244" s="61"/>
      <c r="Y244" s="61"/>
      <c r="Z244" s="61"/>
      <c r="AA244" s="61"/>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row>
    <row r="245" spans="1:58" ht="16.5" customHeight="1" x14ac:dyDescent="0.3">
      <c r="A245" s="96"/>
      <c r="B245" s="96"/>
      <c r="C245" s="96"/>
      <c r="D245" s="96"/>
      <c r="E245" s="96"/>
      <c r="F245" s="96"/>
      <c r="G245" s="61"/>
      <c r="H245" s="61"/>
      <c r="I245" s="97"/>
      <c r="J245" s="61"/>
      <c r="K245" s="61"/>
      <c r="L245" s="61"/>
      <c r="M245" s="61"/>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row>
    <row r="246" spans="1:58" ht="16.5" customHeight="1" x14ac:dyDescent="0.3">
      <c r="A246" s="96"/>
      <c r="B246" s="96"/>
      <c r="C246" s="96"/>
      <c r="D246" s="96"/>
      <c r="E246" s="96"/>
      <c r="F246" s="96"/>
      <c r="G246" s="61"/>
      <c r="H246" s="61"/>
      <c r="I246" s="97"/>
      <c r="J246" s="61"/>
      <c r="K246" s="61"/>
      <c r="L246" s="61"/>
      <c r="M246" s="61"/>
      <c r="N246" s="61"/>
      <c r="O246" s="61"/>
      <c r="P246" s="61"/>
      <c r="Q246" s="61"/>
      <c r="R246" s="61"/>
      <c r="S246" s="61"/>
      <c r="T246" s="61"/>
      <c r="U246" s="61"/>
      <c r="V246" s="61"/>
      <c r="W246" s="61"/>
      <c r="X246" s="61"/>
      <c r="Y246" s="61"/>
      <c r="Z246" s="61"/>
      <c r="AA246" s="61"/>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row>
    <row r="247" spans="1:58" ht="16.5" customHeight="1" x14ac:dyDescent="0.3">
      <c r="A247" s="96"/>
      <c r="B247" s="96"/>
      <c r="C247" s="96"/>
      <c r="D247" s="96"/>
      <c r="E247" s="96"/>
      <c r="F247" s="96"/>
      <c r="G247" s="61"/>
      <c r="H247" s="61"/>
      <c r="I247" s="97"/>
      <c r="J247" s="61"/>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row>
    <row r="248" spans="1:58" ht="16.5" customHeight="1" x14ac:dyDescent="0.3">
      <c r="A248" s="96"/>
      <c r="B248" s="96"/>
      <c r="C248" s="96"/>
      <c r="D248" s="96"/>
      <c r="E248" s="96"/>
      <c r="F248" s="96"/>
      <c r="G248" s="61"/>
      <c r="H248" s="61"/>
      <c r="I248" s="97"/>
      <c r="J248" s="61"/>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row>
    <row r="249" spans="1:58" ht="16.5" customHeight="1" x14ac:dyDescent="0.3">
      <c r="A249" s="96"/>
      <c r="B249" s="96"/>
      <c r="C249" s="96"/>
      <c r="D249" s="96"/>
      <c r="E249" s="96"/>
      <c r="F249" s="96"/>
      <c r="G249" s="61"/>
      <c r="H249" s="61"/>
      <c r="I249" s="97"/>
      <c r="J249" s="61"/>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row>
    <row r="250" spans="1:58" ht="16.5" customHeight="1" x14ac:dyDescent="0.3">
      <c r="A250" s="96"/>
      <c r="B250" s="96"/>
      <c r="C250" s="96"/>
      <c r="D250" s="96"/>
      <c r="E250" s="96"/>
      <c r="F250" s="96"/>
      <c r="G250" s="61"/>
      <c r="H250" s="61"/>
      <c r="I250" s="97"/>
      <c r="J250" s="61"/>
      <c r="K250" s="61"/>
      <c r="L250" s="61"/>
      <c r="M250" s="61"/>
      <c r="N250" s="61"/>
      <c r="O250" s="61"/>
      <c r="P250" s="61"/>
      <c r="Q250" s="61"/>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row>
    <row r="251" spans="1:58" ht="16.5" customHeight="1" x14ac:dyDescent="0.3">
      <c r="A251" s="96"/>
      <c r="B251" s="96"/>
      <c r="C251" s="96"/>
      <c r="D251" s="96"/>
      <c r="E251" s="96"/>
      <c r="F251" s="96"/>
      <c r="G251" s="61"/>
      <c r="H251" s="61"/>
      <c r="I251" s="97"/>
      <c r="J251" s="61"/>
      <c r="K251" s="61"/>
      <c r="L251" s="61"/>
      <c r="M251" s="61"/>
      <c r="N251" s="61"/>
      <c r="O251" s="61"/>
      <c r="P251" s="61"/>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row>
    <row r="252" spans="1:58" ht="16.5" customHeight="1" x14ac:dyDescent="0.3">
      <c r="A252" s="96"/>
      <c r="B252" s="96"/>
      <c r="C252" s="96"/>
      <c r="D252" s="96"/>
      <c r="E252" s="96"/>
      <c r="F252" s="96"/>
      <c r="G252" s="61"/>
      <c r="H252" s="61"/>
      <c r="I252" s="97"/>
      <c r="J252" s="61"/>
      <c r="K252" s="61"/>
      <c r="L252" s="61"/>
      <c r="M252" s="61"/>
      <c r="N252" s="61"/>
      <c r="O252" s="61"/>
      <c r="P252" s="61"/>
      <c r="Q252" s="61"/>
      <c r="R252" s="61"/>
      <c r="S252" s="61"/>
      <c r="T252" s="61"/>
      <c r="U252" s="61"/>
      <c r="V252" s="61"/>
      <c r="W252" s="61"/>
      <c r="X252" s="61"/>
      <c r="Y252" s="61"/>
      <c r="Z252" s="61"/>
      <c r="AA252" s="61"/>
      <c r="AB252" s="61"/>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row>
    <row r="253" spans="1:58" ht="16.5" customHeight="1" x14ac:dyDescent="0.3">
      <c r="A253" s="96"/>
      <c r="B253" s="96"/>
      <c r="C253" s="96"/>
      <c r="D253" s="96"/>
      <c r="E253" s="96"/>
      <c r="F253" s="96"/>
      <c r="G253" s="61"/>
      <c r="H253" s="61"/>
      <c r="I253" s="97"/>
      <c r="J253" s="61"/>
      <c r="K253" s="61"/>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row>
    <row r="254" spans="1:58" ht="16.5" customHeight="1" x14ac:dyDescent="0.3">
      <c r="A254" s="96"/>
      <c r="B254" s="96"/>
      <c r="C254" s="96"/>
      <c r="D254" s="96"/>
      <c r="E254" s="96"/>
      <c r="F254" s="96"/>
      <c r="G254" s="61"/>
      <c r="H254" s="61"/>
      <c r="I254" s="97"/>
      <c r="J254" s="61"/>
      <c r="K254" s="61"/>
      <c r="L254" s="61"/>
      <c r="M254" s="61"/>
      <c r="N254" s="61"/>
      <c r="O254" s="61"/>
      <c r="P254" s="61"/>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row>
    <row r="255" spans="1:58" ht="16.5" customHeight="1" x14ac:dyDescent="0.3">
      <c r="A255" s="96"/>
      <c r="B255" s="96"/>
      <c r="C255" s="96"/>
      <c r="D255" s="96"/>
      <c r="E255" s="96"/>
      <c r="F255" s="96"/>
      <c r="G255" s="61"/>
      <c r="H255" s="61"/>
      <c r="I255" s="97"/>
      <c r="J255" s="61"/>
      <c r="K255" s="61"/>
      <c r="L255" s="61"/>
      <c r="M255" s="61"/>
      <c r="N255" s="61"/>
      <c r="O255" s="61"/>
      <c r="P255" s="61"/>
      <c r="Q255" s="61"/>
      <c r="R255" s="61"/>
      <c r="S255" s="61"/>
      <c r="T255" s="61"/>
      <c r="U255" s="61"/>
      <c r="V255" s="61"/>
      <c r="W255" s="61"/>
      <c r="X255" s="61"/>
      <c r="Y255" s="61"/>
      <c r="Z255" s="61"/>
      <c r="AA255" s="61"/>
      <c r="AB255" s="61"/>
      <c r="AC255" s="61"/>
      <c r="AD255" s="61"/>
      <c r="AE255" s="61"/>
      <c r="AF255" s="61"/>
      <c r="AG255" s="61"/>
      <c r="AH255" s="61"/>
      <c r="AI255" s="61"/>
      <c r="AJ255" s="61"/>
      <c r="AK255" s="61"/>
      <c r="AL255" s="61"/>
      <c r="AM255" s="61"/>
      <c r="AN255" s="61"/>
      <c r="AO255" s="61"/>
      <c r="AP255" s="61"/>
      <c r="AQ255" s="61"/>
      <c r="AR255" s="61"/>
      <c r="AS255" s="61"/>
      <c r="AT255" s="61"/>
      <c r="AU255" s="61"/>
      <c r="AV255" s="61"/>
      <c r="AW255" s="61"/>
      <c r="AX255" s="61"/>
      <c r="AY255" s="61"/>
      <c r="AZ255" s="61"/>
      <c r="BA255" s="61"/>
      <c r="BB255" s="61"/>
      <c r="BC255" s="61"/>
      <c r="BD255" s="61"/>
      <c r="BE255" s="61"/>
      <c r="BF255" s="61"/>
    </row>
    <row r="256" spans="1:58" ht="16.5" customHeight="1" x14ac:dyDescent="0.3">
      <c r="A256" s="96"/>
      <c r="B256" s="96"/>
      <c r="C256" s="96"/>
      <c r="D256" s="96"/>
      <c r="E256" s="96"/>
      <c r="F256" s="96"/>
      <c r="G256" s="61"/>
      <c r="H256" s="61"/>
      <c r="I256" s="97"/>
      <c r="J256" s="61"/>
      <c r="K256" s="61"/>
      <c r="L256" s="61"/>
      <c r="M256" s="61"/>
      <c r="N256" s="61"/>
      <c r="O256" s="61"/>
      <c r="P256" s="61"/>
      <c r="Q256" s="61"/>
      <c r="R256" s="61"/>
      <c r="S256" s="61"/>
      <c r="T256" s="61"/>
      <c r="U256" s="61"/>
      <c r="V256" s="61"/>
      <c r="W256" s="61"/>
      <c r="X256" s="61"/>
      <c r="Y256" s="61"/>
      <c r="Z256" s="61"/>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row>
    <row r="257" spans="1:58" ht="16.5" customHeight="1" x14ac:dyDescent="0.3">
      <c r="A257" s="96"/>
      <c r="B257" s="96"/>
      <c r="C257" s="96"/>
      <c r="D257" s="96"/>
      <c r="E257" s="96"/>
      <c r="F257" s="96"/>
      <c r="G257" s="61"/>
      <c r="H257" s="61"/>
      <c r="I257" s="97"/>
      <c r="J257" s="61"/>
      <c r="K257" s="61"/>
      <c r="L257" s="61"/>
      <c r="M257" s="61"/>
      <c r="N257" s="61"/>
      <c r="O257" s="61"/>
      <c r="P257" s="61"/>
      <c r="Q257" s="61"/>
      <c r="R257" s="61"/>
      <c r="S257" s="61"/>
      <c r="T257" s="61"/>
      <c r="U257" s="61"/>
      <c r="V257" s="61"/>
      <c r="W257" s="61"/>
      <c r="X257" s="61"/>
      <c r="Y257" s="61"/>
      <c r="Z257" s="61"/>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row>
    <row r="258" spans="1:58" ht="16.5" customHeight="1" x14ac:dyDescent="0.3">
      <c r="A258" s="96"/>
      <c r="B258" s="96"/>
      <c r="C258" s="96"/>
      <c r="D258" s="96"/>
      <c r="E258" s="96"/>
      <c r="F258" s="96"/>
      <c r="G258" s="61"/>
      <c r="H258" s="61"/>
      <c r="I258" s="97"/>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row>
    <row r="259" spans="1:58" ht="16.5" customHeight="1" x14ac:dyDescent="0.3">
      <c r="A259" s="96"/>
      <c r="B259" s="96"/>
      <c r="C259" s="96"/>
      <c r="D259" s="96"/>
      <c r="E259" s="96"/>
      <c r="F259" s="96"/>
      <c r="G259" s="61"/>
      <c r="H259" s="61"/>
      <c r="I259" s="97"/>
      <c r="J259" s="61"/>
      <c r="K259" s="61"/>
      <c r="L259" s="61"/>
      <c r="M259" s="61"/>
      <c r="N259" s="61"/>
      <c r="O259" s="61"/>
      <c r="P259" s="61"/>
      <c r="Q259" s="61"/>
      <c r="R259" s="61"/>
      <c r="S259" s="61"/>
      <c r="T259" s="61"/>
      <c r="U259" s="61"/>
      <c r="V259" s="61"/>
      <c r="W259" s="61"/>
      <c r="X259" s="61"/>
      <c r="Y259" s="61"/>
      <c r="Z259" s="61"/>
      <c r="AA259" s="61"/>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61"/>
      <c r="BB259" s="61"/>
      <c r="BC259" s="61"/>
      <c r="BD259" s="61"/>
      <c r="BE259" s="61"/>
      <c r="BF259" s="61"/>
    </row>
    <row r="260" spans="1:58" ht="16.5" customHeight="1" x14ac:dyDescent="0.3">
      <c r="A260" s="96"/>
      <c r="B260" s="96"/>
      <c r="C260" s="96"/>
      <c r="D260" s="96"/>
      <c r="E260" s="96"/>
      <c r="F260" s="96"/>
      <c r="G260" s="61"/>
      <c r="H260" s="61"/>
      <c r="I260" s="97"/>
      <c r="J260" s="61"/>
      <c r="K260" s="61"/>
      <c r="L260" s="61"/>
      <c r="M260" s="61"/>
      <c r="N260" s="61"/>
      <c r="O260" s="61"/>
      <c r="P260" s="61"/>
      <c r="Q260" s="61"/>
      <c r="R260" s="61"/>
      <c r="S260" s="61"/>
      <c r="T260" s="61"/>
      <c r="U260" s="61"/>
      <c r="V260" s="61"/>
      <c r="W260" s="61"/>
      <c r="X260" s="61"/>
      <c r="Y260" s="61"/>
      <c r="Z260" s="61"/>
      <c r="AA260" s="61"/>
      <c r="AB260" s="61"/>
      <c r="AC260" s="61"/>
      <c r="AD260" s="61"/>
      <c r="AE260" s="61"/>
      <c r="AF260" s="61"/>
      <c r="AG260" s="61"/>
      <c r="AH260" s="61"/>
      <c r="AI260" s="61"/>
      <c r="AJ260" s="61"/>
      <c r="AK260" s="61"/>
      <c r="AL260" s="61"/>
      <c r="AM260" s="61"/>
      <c r="AN260" s="61"/>
      <c r="AO260" s="61"/>
      <c r="AP260" s="61"/>
      <c r="AQ260" s="61"/>
      <c r="AR260" s="61"/>
      <c r="AS260" s="61"/>
      <c r="AT260" s="61"/>
      <c r="AU260" s="61"/>
      <c r="AV260" s="61"/>
      <c r="AW260" s="61"/>
      <c r="AX260" s="61"/>
      <c r="AY260" s="61"/>
      <c r="AZ260" s="61"/>
      <c r="BA260" s="61"/>
      <c r="BB260" s="61"/>
      <c r="BC260" s="61"/>
      <c r="BD260" s="61"/>
      <c r="BE260" s="61"/>
      <c r="BF260" s="61"/>
    </row>
    <row r="261" spans="1:58" ht="16.5" customHeight="1" x14ac:dyDescent="0.3">
      <c r="A261" s="96"/>
      <c r="B261" s="96"/>
      <c r="C261" s="96"/>
      <c r="D261" s="96"/>
      <c r="E261" s="96"/>
      <c r="F261" s="96"/>
      <c r="G261" s="61"/>
      <c r="H261" s="61"/>
      <c r="I261" s="97"/>
      <c r="J261" s="61"/>
      <c r="K261" s="61"/>
      <c r="L261" s="61"/>
      <c r="M261" s="61"/>
      <c r="N261" s="61"/>
      <c r="O261" s="61"/>
      <c r="P261" s="61"/>
      <c r="Q261" s="61"/>
      <c r="R261" s="61"/>
      <c r="S261" s="61"/>
      <c r="T261" s="61"/>
      <c r="U261" s="61"/>
      <c r="V261" s="61"/>
      <c r="W261" s="61"/>
      <c r="X261" s="61"/>
      <c r="Y261" s="61"/>
      <c r="Z261" s="61"/>
      <c r="AA261" s="61"/>
      <c r="AB261" s="61"/>
      <c r="AC261" s="61"/>
      <c r="AD261" s="61"/>
      <c r="AE261" s="61"/>
      <c r="AF261" s="61"/>
      <c r="AG261" s="61"/>
      <c r="AH261" s="61"/>
      <c r="AI261" s="61"/>
      <c r="AJ261" s="61"/>
      <c r="AK261" s="61"/>
      <c r="AL261" s="61"/>
      <c r="AM261" s="61"/>
      <c r="AN261" s="61"/>
      <c r="AO261" s="61"/>
      <c r="AP261" s="61"/>
      <c r="AQ261" s="61"/>
      <c r="AR261" s="61"/>
      <c r="AS261" s="61"/>
      <c r="AT261" s="61"/>
      <c r="AU261" s="61"/>
      <c r="AV261" s="61"/>
      <c r="AW261" s="61"/>
      <c r="AX261" s="61"/>
      <c r="AY261" s="61"/>
      <c r="AZ261" s="61"/>
      <c r="BA261" s="61"/>
      <c r="BB261" s="61"/>
      <c r="BC261" s="61"/>
      <c r="BD261" s="61"/>
      <c r="BE261" s="61"/>
      <c r="BF261" s="61"/>
    </row>
    <row r="262" spans="1:58" ht="16.5" customHeight="1" x14ac:dyDescent="0.3">
      <c r="A262" s="96"/>
      <c r="B262" s="96"/>
      <c r="C262" s="96"/>
      <c r="D262" s="96"/>
      <c r="E262" s="96"/>
      <c r="F262" s="96"/>
      <c r="G262" s="61"/>
      <c r="H262" s="61"/>
      <c r="I262" s="97"/>
      <c r="J262" s="61"/>
      <c r="K262" s="61"/>
      <c r="L262" s="61"/>
      <c r="M262" s="61"/>
      <c r="N262" s="61"/>
      <c r="O262" s="61"/>
      <c r="P262" s="61"/>
      <c r="Q262" s="61"/>
      <c r="R262" s="61"/>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row>
    <row r="263" spans="1:58" ht="16.5" customHeight="1" x14ac:dyDescent="0.3">
      <c r="A263" s="96"/>
      <c r="B263" s="96"/>
      <c r="C263" s="96"/>
      <c r="D263" s="96"/>
      <c r="E263" s="96"/>
      <c r="F263" s="96"/>
      <c r="G263" s="61"/>
      <c r="H263" s="61"/>
      <c r="I263" s="97"/>
      <c r="J263" s="61"/>
      <c r="K263" s="61"/>
      <c r="L263" s="61"/>
      <c r="M263" s="61"/>
      <c r="N263" s="61"/>
      <c r="O263" s="61"/>
      <c r="P263" s="61"/>
      <c r="Q263" s="61"/>
      <c r="R263" s="61"/>
      <c r="S263" s="61"/>
      <c r="T263" s="61"/>
      <c r="U263" s="61"/>
      <c r="V263" s="61"/>
      <c r="W263" s="61"/>
      <c r="X263" s="61"/>
      <c r="Y263" s="61"/>
      <c r="Z263" s="61"/>
      <c r="AA263" s="61"/>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61"/>
      <c r="BB263" s="61"/>
      <c r="BC263" s="61"/>
      <c r="BD263" s="61"/>
      <c r="BE263" s="61"/>
      <c r="BF263" s="61"/>
    </row>
    <row r="264" spans="1:58" ht="16.5" customHeight="1" x14ac:dyDescent="0.3">
      <c r="A264" s="96"/>
      <c r="B264" s="96"/>
      <c r="C264" s="96"/>
      <c r="D264" s="96"/>
      <c r="E264" s="96"/>
      <c r="F264" s="96"/>
      <c r="G264" s="61"/>
      <c r="H264" s="61"/>
      <c r="I264" s="97"/>
      <c r="J264" s="61"/>
      <c r="K264" s="61"/>
      <c r="L264" s="61"/>
      <c r="M264" s="61"/>
      <c r="N264" s="61"/>
      <c r="O264" s="61"/>
      <c r="P264" s="61"/>
      <c r="Q264" s="61"/>
      <c r="R264" s="61"/>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row>
    <row r="265" spans="1:58" ht="16.5" customHeight="1" x14ac:dyDescent="0.3">
      <c r="A265" s="96"/>
      <c r="B265" s="96"/>
      <c r="C265" s="96"/>
      <c r="D265" s="96"/>
      <c r="E265" s="96"/>
      <c r="F265" s="96"/>
      <c r="G265" s="61"/>
      <c r="H265" s="61"/>
      <c r="I265" s="97"/>
      <c r="J265" s="61"/>
      <c r="K265" s="61"/>
      <c r="L265" s="61"/>
      <c r="M265" s="61"/>
      <c r="N265" s="61"/>
      <c r="O265" s="61"/>
      <c r="P265" s="61"/>
      <c r="Q265" s="61"/>
      <c r="R265" s="61"/>
      <c r="S265" s="61"/>
      <c r="T265" s="61"/>
      <c r="U265" s="61"/>
      <c r="V265" s="61"/>
      <c r="W265" s="61"/>
      <c r="X265" s="61"/>
      <c r="Y265" s="61"/>
      <c r="Z265" s="61"/>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row>
    <row r="266" spans="1:58" ht="16.5" customHeight="1" x14ac:dyDescent="0.3">
      <c r="A266" s="96"/>
      <c r="B266" s="96"/>
      <c r="C266" s="96"/>
      <c r="D266" s="96"/>
      <c r="E266" s="96"/>
      <c r="F266" s="96"/>
      <c r="G266" s="61"/>
      <c r="H266" s="61"/>
      <c r="I266" s="97"/>
      <c r="J266" s="61"/>
      <c r="K266" s="61"/>
      <c r="L266" s="61"/>
      <c r="M266" s="61"/>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row>
    <row r="267" spans="1:58" ht="16.5" customHeight="1" x14ac:dyDescent="0.3">
      <c r="A267" s="96"/>
      <c r="B267" s="96"/>
      <c r="C267" s="96"/>
      <c r="D267" s="96"/>
      <c r="E267" s="96"/>
      <c r="F267" s="96"/>
      <c r="G267" s="61"/>
      <c r="H267" s="61"/>
      <c r="I267" s="97"/>
      <c r="J267" s="61"/>
      <c r="K267" s="61"/>
      <c r="L267" s="61"/>
      <c r="M267" s="61"/>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row>
    <row r="268" spans="1:58" ht="16.5" customHeight="1" x14ac:dyDescent="0.3">
      <c r="A268" s="96"/>
      <c r="B268" s="96"/>
      <c r="C268" s="96"/>
      <c r="D268" s="96"/>
      <c r="E268" s="96"/>
      <c r="F268" s="96"/>
      <c r="G268" s="61"/>
      <c r="H268" s="61"/>
      <c r="I268" s="97"/>
      <c r="J268" s="61"/>
      <c r="K268" s="61"/>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row>
    <row r="269" spans="1:58" ht="16.5" customHeight="1" x14ac:dyDescent="0.3">
      <c r="A269" s="96"/>
      <c r="B269" s="96"/>
      <c r="C269" s="96"/>
      <c r="D269" s="96"/>
      <c r="E269" s="96"/>
      <c r="F269" s="96"/>
      <c r="G269" s="61"/>
      <c r="H269" s="61"/>
      <c r="I269" s="97"/>
      <c r="J269" s="61"/>
      <c r="K269" s="61"/>
      <c r="L269" s="61"/>
      <c r="M269" s="61"/>
      <c r="N269" s="61"/>
      <c r="O269" s="61"/>
      <c r="P269" s="61"/>
      <c r="Q269" s="61"/>
      <c r="R269" s="61"/>
      <c r="S269" s="61"/>
      <c r="T269" s="61"/>
      <c r="U269" s="61"/>
      <c r="V269" s="61"/>
      <c r="W269" s="61"/>
      <c r="X269" s="61"/>
      <c r="Y269" s="61"/>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row>
    <row r="270" spans="1:58" ht="16.5" customHeight="1" x14ac:dyDescent="0.3">
      <c r="A270" s="96"/>
      <c r="B270" s="96"/>
      <c r="C270" s="96"/>
      <c r="D270" s="96"/>
      <c r="E270" s="96"/>
      <c r="F270" s="96"/>
      <c r="G270" s="61"/>
      <c r="H270" s="61"/>
      <c r="I270" s="97"/>
      <c r="J270" s="61"/>
      <c r="K270" s="61"/>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row>
    <row r="271" spans="1:58" ht="16.5" customHeight="1" x14ac:dyDescent="0.3">
      <c r="A271" s="96"/>
      <c r="B271" s="96"/>
      <c r="C271" s="96"/>
      <c r="D271" s="96"/>
      <c r="E271" s="96"/>
      <c r="F271" s="96"/>
      <c r="G271" s="61"/>
      <c r="H271" s="61"/>
      <c r="I271" s="97"/>
      <c r="J271" s="61"/>
      <c r="K271" s="61"/>
      <c r="L271" s="61"/>
      <c r="M271" s="61"/>
      <c r="N271" s="61"/>
      <c r="O271" s="61"/>
      <c r="P271" s="61"/>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row>
    <row r="272" spans="1:58" ht="16.5" customHeight="1" x14ac:dyDescent="0.3">
      <c r="A272" s="96"/>
      <c r="B272" s="96"/>
      <c r="C272" s="96"/>
      <c r="D272" s="96"/>
      <c r="E272" s="96"/>
      <c r="F272" s="96"/>
      <c r="G272" s="61"/>
      <c r="H272" s="61"/>
      <c r="I272" s="97"/>
      <c r="J272" s="61"/>
      <c r="K272" s="61"/>
      <c r="L272" s="61"/>
      <c r="M272" s="61"/>
      <c r="N272" s="61"/>
      <c r="O272" s="61"/>
      <c r="P272" s="61"/>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row>
    <row r="273" spans="1:58" ht="16.5" customHeight="1" x14ac:dyDescent="0.3">
      <c r="A273" s="96"/>
      <c r="B273" s="96"/>
      <c r="C273" s="96"/>
      <c r="D273" s="96"/>
      <c r="E273" s="96"/>
      <c r="F273" s="96"/>
      <c r="G273" s="61"/>
      <c r="H273" s="61"/>
      <c r="I273" s="97"/>
      <c r="J273" s="61"/>
      <c r="K273" s="61"/>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row>
    <row r="274" spans="1:58" ht="16.5" customHeight="1" x14ac:dyDescent="0.3">
      <c r="A274" s="96"/>
      <c r="B274" s="96"/>
      <c r="C274" s="96"/>
      <c r="D274" s="96"/>
      <c r="E274" s="96"/>
      <c r="F274" s="96"/>
      <c r="G274" s="61"/>
      <c r="H274" s="61"/>
      <c r="I274" s="97"/>
      <c r="J274" s="61"/>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row>
    <row r="275" spans="1:58" ht="16.5" customHeight="1" x14ac:dyDescent="0.3">
      <c r="A275" s="96"/>
      <c r="B275" s="96"/>
      <c r="C275" s="96"/>
      <c r="D275" s="96"/>
      <c r="E275" s="96"/>
      <c r="F275" s="96"/>
      <c r="G275" s="61"/>
      <c r="H275" s="61"/>
      <c r="I275" s="97"/>
      <c r="J275" s="61"/>
      <c r="K275" s="61"/>
      <c r="L275" s="61"/>
      <c r="M275" s="61"/>
      <c r="N275" s="61"/>
      <c r="O275" s="61"/>
      <c r="P275" s="61"/>
      <c r="Q275" s="61"/>
      <c r="R275" s="61"/>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row>
    <row r="276" spans="1:58" ht="16.5" customHeight="1" x14ac:dyDescent="0.3">
      <c r="A276" s="96"/>
      <c r="B276" s="96"/>
      <c r="C276" s="96"/>
      <c r="D276" s="96"/>
      <c r="E276" s="96"/>
      <c r="F276" s="96"/>
      <c r="G276" s="61"/>
      <c r="H276" s="61"/>
      <c r="I276" s="97"/>
      <c r="J276" s="61"/>
      <c r="K276" s="61"/>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row>
    <row r="277" spans="1:58" ht="16.5" customHeight="1" x14ac:dyDescent="0.3">
      <c r="A277" s="96"/>
      <c r="B277" s="96"/>
      <c r="C277" s="96"/>
      <c r="D277" s="96"/>
      <c r="E277" s="96"/>
      <c r="F277" s="96"/>
      <c r="G277" s="61"/>
      <c r="H277" s="61"/>
      <c r="I277" s="97"/>
      <c r="J277" s="61"/>
      <c r="K277" s="61"/>
      <c r="L277" s="61"/>
      <c r="M277" s="61"/>
      <c r="N277" s="61"/>
      <c r="O277" s="61"/>
      <c r="P277" s="61"/>
      <c r="Q277" s="61"/>
      <c r="R277" s="61"/>
      <c r="S277" s="61"/>
      <c r="T277" s="61"/>
      <c r="U277" s="61"/>
      <c r="V277" s="61"/>
      <c r="W277" s="61"/>
      <c r="X277" s="61"/>
      <c r="Y277" s="61"/>
      <c r="Z277" s="61"/>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row>
    <row r="278" spans="1:58" ht="16.5" customHeight="1" x14ac:dyDescent="0.3">
      <c r="A278" s="96"/>
      <c r="B278" s="96"/>
      <c r="C278" s="96"/>
      <c r="D278" s="96"/>
      <c r="E278" s="96"/>
      <c r="F278" s="96"/>
      <c r="G278" s="61"/>
      <c r="H278" s="61"/>
      <c r="I278" s="97"/>
      <c r="J278" s="61"/>
      <c r="K278" s="61"/>
      <c r="L278" s="61"/>
      <c r="M278" s="61"/>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row>
    <row r="279" spans="1:58" ht="16.5" customHeight="1" x14ac:dyDescent="0.3">
      <c r="A279" s="96"/>
      <c r="B279" s="96"/>
      <c r="C279" s="96"/>
      <c r="D279" s="96"/>
      <c r="E279" s="96"/>
      <c r="F279" s="96"/>
      <c r="G279" s="61"/>
      <c r="H279" s="61"/>
      <c r="I279" s="97"/>
      <c r="J279" s="61"/>
      <c r="K279" s="61"/>
      <c r="L279" s="61"/>
      <c r="M279" s="61"/>
      <c r="N279" s="61"/>
      <c r="O279" s="61"/>
      <c r="P279" s="61"/>
      <c r="Q279" s="61"/>
      <c r="R279" s="61"/>
      <c r="S279" s="61"/>
      <c r="T279" s="61"/>
      <c r="U279" s="61"/>
      <c r="V279" s="61"/>
      <c r="W279" s="61"/>
      <c r="X279" s="61"/>
      <c r="Y279" s="61"/>
      <c r="Z279" s="61"/>
      <c r="AA279" s="61"/>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61"/>
      <c r="BB279" s="61"/>
      <c r="BC279" s="61"/>
      <c r="BD279" s="61"/>
      <c r="BE279" s="61"/>
      <c r="BF279" s="61"/>
    </row>
    <row r="280" spans="1:58" ht="16.5" customHeight="1" x14ac:dyDescent="0.3">
      <c r="A280" s="96"/>
      <c r="B280" s="96"/>
      <c r="C280" s="96"/>
      <c r="D280" s="96"/>
      <c r="E280" s="96"/>
      <c r="F280" s="96"/>
      <c r="G280" s="61"/>
      <c r="H280" s="61"/>
      <c r="I280" s="97"/>
      <c r="J280" s="61"/>
      <c r="K280" s="61"/>
      <c r="L280" s="61"/>
      <c r="M280" s="61"/>
      <c r="N280" s="61"/>
      <c r="O280" s="61"/>
      <c r="P280" s="61"/>
      <c r="Q280" s="61"/>
      <c r="R280" s="61"/>
      <c r="S280" s="61"/>
      <c r="T280" s="61"/>
      <c r="U280" s="61"/>
      <c r="V280" s="61"/>
      <c r="W280" s="61"/>
      <c r="X280" s="61"/>
      <c r="Y280" s="61"/>
      <c r="Z280" s="61"/>
      <c r="AA280" s="61"/>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61"/>
      <c r="BB280" s="61"/>
      <c r="BC280" s="61"/>
      <c r="BD280" s="61"/>
      <c r="BE280" s="61"/>
      <c r="BF280" s="61"/>
    </row>
    <row r="281" spans="1:58" ht="16.5" customHeight="1" x14ac:dyDescent="0.3">
      <c r="A281" s="96"/>
      <c r="B281" s="96"/>
      <c r="C281" s="96"/>
      <c r="D281" s="96"/>
      <c r="E281" s="96"/>
      <c r="F281" s="96"/>
      <c r="G281" s="61"/>
      <c r="H281" s="61"/>
      <c r="I281" s="97"/>
      <c r="J281" s="61"/>
      <c r="K281" s="61"/>
      <c r="L281" s="61"/>
      <c r="M281" s="61"/>
      <c r="N281" s="61"/>
      <c r="O281" s="61"/>
      <c r="P281" s="61"/>
      <c r="Q281" s="61"/>
      <c r="R281" s="61"/>
      <c r="S281" s="61"/>
      <c r="T281" s="61"/>
      <c r="U281" s="61"/>
      <c r="V281" s="61"/>
      <c r="W281" s="61"/>
      <c r="X281" s="61"/>
      <c r="Y281" s="61"/>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row>
    <row r="282" spans="1:58" ht="16.5" customHeight="1" x14ac:dyDescent="0.3">
      <c r="A282" s="96"/>
      <c r="B282" s="96"/>
      <c r="C282" s="96"/>
      <c r="D282" s="96"/>
      <c r="E282" s="96"/>
      <c r="F282" s="96"/>
      <c r="G282" s="61"/>
      <c r="H282" s="61"/>
      <c r="I282" s="97"/>
      <c r="J282" s="61"/>
      <c r="K282" s="61"/>
      <c r="L282" s="61"/>
      <c r="M282" s="61"/>
      <c r="N282" s="61"/>
      <c r="O282" s="61"/>
      <c r="P282" s="61"/>
      <c r="Q282" s="61"/>
      <c r="R282" s="61"/>
      <c r="S282" s="61"/>
      <c r="T282" s="61"/>
      <c r="U282" s="61"/>
      <c r="V282" s="61"/>
      <c r="W282" s="61"/>
      <c r="X282" s="61"/>
      <c r="Y282" s="61"/>
      <c r="Z282" s="61"/>
      <c r="AA282" s="61"/>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row>
    <row r="283" spans="1:58" ht="16.5" customHeight="1" x14ac:dyDescent="0.3">
      <c r="A283" s="96"/>
      <c r="B283" s="96"/>
      <c r="C283" s="96"/>
      <c r="D283" s="96"/>
      <c r="E283" s="96"/>
      <c r="F283" s="96"/>
      <c r="G283" s="61"/>
      <c r="H283" s="61"/>
      <c r="I283" s="97"/>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row>
    <row r="284" spans="1:58" ht="16.5" customHeight="1" x14ac:dyDescent="0.3">
      <c r="A284" s="96"/>
      <c r="B284" s="96"/>
      <c r="C284" s="96"/>
      <c r="D284" s="96"/>
      <c r="E284" s="96"/>
      <c r="F284" s="96"/>
      <c r="G284" s="61"/>
      <c r="H284" s="61"/>
      <c r="I284" s="97"/>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row>
    <row r="285" spans="1:58" ht="16.5" customHeight="1" x14ac:dyDescent="0.3">
      <c r="A285" s="96"/>
      <c r="B285" s="96"/>
      <c r="C285" s="96"/>
      <c r="D285" s="96"/>
      <c r="E285" s="96"/>
      <c r="F285" s="96"/>
      <c r="G285" s="61"/>
      <c r="H285" s="61"/>
      <c r="I285" s="97"/>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row>
    <row r="286" spans="1:58" ht="16.5" customHeight="1" x14ac:dyDescent="0.3">
      <c r="A286" s="96"/>
      <c r="B286" s="96"/>
      <c r="C286" s="96"/>
      <c r="D286" s="96"/>
      <c r="E286" s="96"/>
      <c r="F286" s="96"/>
      <c r="G286" s="61"/>
      <c r="H286" s="61"/>
      <c r="I286" s="97"/>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row>
    <row r="287" spans="1:58" ht="16.5" customHeight="1" x14ac:dyDescent="0.3">
      <c r="A287" s="96"/>
      <c r="B287" s="96"/>
      <c r="C287" s="96"/>
      <c r="D287" s="96"/>
      <c r="E287" s="96"/>
      <c r="F287" s="96"/>
      <c r="G287" s="61"/>
      <c r="H287" s="61"/>
      <c r="I287" s="97"/>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row>
    <row r="288" spans="1:58" ht="16.5" customHeight="1" x14ac:dyDescent="0.3">
      <c r="A288" s="96"/>
      <c r="B288" s="96"/>
      <c r="C288" s="96"/>
      <c r="D288" s="96"/>
      <c r="E288" s="96"/>
      <c r="F288" s="96"/>
      <c r="G288" s="61"/>
      <c r="H288" s="61"/>
      <c r="I288" s="97"/>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row>
    <row r="289" spans="1:58" ht="16.5" customHeight="1" x14ac:dyDescent="0.3">
      <c r="A289" s="96"/>
      <c r="B289" s="96"/>
      <c r="C289" s="96"/>
      <c r="D289" s="96"/>
      <c r="E289" s="96"/>
      <c r="F289" s="96"/>
      <c r="G289" s="61"/>
      <c r="H289" s="61"/>
      <c r="I289" s="97"/>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row>
    <row r="290" spans="1:58" ht="16.5" customHeight="1" x14ac:dyDescent="0.3">
      <c r="A290" s="96"/>
      <c r="B290" s="96"/>
      <c r="C290" s="96"/>
      <c r="D290" s="96"/>
      <c r="E290" s="96"/>
      <c r="F290" s="96"/>
      <c r="G290" s="61"/>
      <c r="H290" s="61"/>
      <c r="I290" s="97"/>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row>
    <row r="291" spans="1:58" ht="16.5" customHeight="1" x14ac:dyDescent="0.3">
      <c r="A291" s="96"/>
      <c r="B291" s="96"/>
      <c r="C291" s="96"/>
      <c r="D291" s="96"/>
      <c r="E291" s="96"/>
      <c r="F291" s="96"/>
      <c r="G291" s="61"/>
      <c r="H291" s="61"/>
      <c r="I291" s="97"/>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row>
    <row r="292" spans="1:58" ht="16.5" customHeight="1" x14ac:dyDescent="0.3">
      <c r="A292" s="96"/>
      <c r="B292" s="96"/>
      <c r="C292" s="96"/>
      <c r="D292" s="96"/>
      <c r="E292" s="96"/>
      <c r="F292" s="96"/>
      <c r="G292" s="61"/>
      <c r="H292" s="61"/>
      <c r="I292" s="97"/>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row>
    <row r="293" spans="1:58" ht="16.5" customHeight="1" x14ac:dyDescent="0.3">
      <c r="A293" s="96"/>
      <c r="B293" s="96"/>
      <c r="C293" s="96"/>
      <c r="D293" s="96"/>
      <c r="E293" s="96"/>
      <c r="F293" s="96"/>
      <c r="G293" s="61"/>
      <c r="H293" s="61"/>
      <c r="I293" s="97"/>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row>
    <row r="294" spans="1:58" ht="16.5" customHeight="1" x14ac:dyDescent="0.3">
      <c r="A294" s="96"/>
      <c r="B294" s="96"/>
      <c r="C294" s="96"/>
      <c r="D294" s="96"/>
      <c r="E294" s="96"/>
      <c r="F294" s="96"/>
      <c r="G294" s="61"/>
      <c r="H294" s="61"/>
      <c r="I294" s="97"/>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row>
    <row r="295" spans="1:58" ht="16.5" customHeight="1" x14ac:dyDescent="0.3">
      <c r="A295" s="96"/>
      <c r="B295" s="96"/>
      <c r="C295" s="96"/>
      <c r="D295" s="96"/>
      <c r="E295" s="96"/>
      <c r="F295" s="96"/>
      <c r="G295" s="61"/>
      <c r="H295" s="61"/>
      <c r="I295" s="97"/>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row>
    <row r="296" spans="1:58" ht="16.5" customHeight="1" x14ac:dyDescent="0.3">
      <c r="A296" s="96"/>
      <c r="B296" s="96"/>
      <c r="C296" s="96"/>
      <c r="D296" s="96"/>
      <c r="E296" s="96"/>
      <c r="F296" s="96"/>
      <c r="G296" s="61"/>
      <c r="H296" s="61"/>
      <c r="I296" s="97"/>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row>
    <row r="297" spans="1:58" ht="16.5" customHeight="1" x14ac:dyDescent="0.3">
      <c r="A297" s="96"/>
      <c r="B297" s="96"/>
      <c r="C297" s="96"/>
      <c r="D297" s="96"/>
      <c r="E297" s="96"/>
      <c r="F297" s="96"/>
      <c r="G297" s="61"/>
      <c r="H297" s="61"/>
      <c r="I297" s="97"/>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row>
    <row r="298" spans="1:58" ht="16.5" customHeight="1" x14ac:dyDescent="0.3">
      <c r="A298" s="96"/>
      <c r="B298" s="96"/>
      <c r="C298" s="96"/>
      <c r="D298" s="96"/>
      <c r="E298" s="96"/>
      <c r="F298" s="96"/>
      <c r="G298" s="61"/>
      <c r="H298" s="61"/>
      <c r="I298" s="97"/>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row>
    <row r="299" spans="1:58" ht="16.5" customHeight="1" x14ac:dyDescent="0.3">
      <c r="A299" s="96"/>
      <c r="B299" s="96"/>
      <c r="C299" s="96"/>
      <c r="D299" s="96"/>
      <c r="E299" s="96"/>
      <c r="F299" s="96"/>
      <c r="G299" s="61"/>
      <c r="H299" s="61"/>
      <c r="I299" s="97"/>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row>
    <row r="300" spans="1:58" ht="16.5" customHeight="1" x14ac:dyDescent="0.3">
      <c r="A300" s="96"/>
      <c r="B300" s="96"/>
      <c r="C300" s="96"/>
      <c r="D300" s="96"/>
      <c r="E300" s="96"/>
      <c r="F300" s="96"/>
      <c r="G300" s="61"/>
      <c r="H300" s="61"/>
      <c r="I300" s="97"/>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row>
    <row r="301" spans="1:58" ht="16.5" customHeight="1" x14ac:dyDescent="0.3">
      <c r="A301" s="96"/>
      <c r="B301" s="96"/>
      <c r="C301" s="96"/>
      <c r="D301" s="96"/>
      <c r="E301" s="96"/>
      <c r="F301" s="96"/>
      <c r="G301" s="61"/>
      <c r="H301" s="61"/>
      <c r="I301" s="97"/>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row>
    <row r="302" spans="1:58" ht="16.5" customHeight="1" x14ac:dyDescent="0.3">
      <c r="A302" s="96"/>
      <c r="B302" s="96"/>
      <c r="C302" s="96"/>
      <c r="D302" s="96"/>
      <c r="E302" s="96"/>
      <c r="F302" s="96"/>
      <c r="G302" s="61"/>
      <c r="H302" s="61"/>
      <c r="I302" s="97"/>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row>
    <row r="303" spans="1:58" ht="16.5" customHeight="1" x14ac:dyDescent="0.3">
      <c r="A303" s="96"/>
      <c r="B303" s="96"/>
      <c r="C303" s="96"/>
      <c r="D303" s="96"/>
      <c r="E303" s="96"/>
      <c r="F303" s="96"/>
      <c r="G303" s="61"/>
      <c r="H303" s="61"/>
      <c r="I303" s="97"/>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row>
    <row r="304" spans="1:58" ht="16.5" customHeight="1" x14ac:dyDescent="0.3">
      <c r="A304" s="96"/>
      <c r="B304" s="96"/>
      <c r="C304" s="96"/>
      <c r="D304" s="96"/>
      <c r="E304" s="96"/>
      <c r="F304" s="96"/>
      <c r="G304" s="61"/>
      <c r="H304" s="61"/>
      <c r="I304" s="97"/>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row>
    <row r="305" spans="1:58" ht="16.5" customHeight="1" x14ac:dyDescent="0.3">
      <c r="A305" s="96"/>
      <c r="B305" s="96"/>
      <c r="C305" s="96"/>
      <c r="D305" s="96"/>
      <c r="E305" s="96"/>
      <c r="F305" s="96"/>
      <c r="G305" s="61"/>
      <c r="H305" s="61"/>
      <c r="I305" s="97"/>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row>
    <row r="306" spans="1:58" ht="16.5" customHeight="1" x14ac:dyDescent="0.3">
      <c r="A306" s="96"/>
      <c r="B306" s="96"/>
      <c r="C306" s="96"/>
      <c r="D306" s="96"/>
      <c r="E306" s="96"/>
      <c r="F306" s="96"/>
      <c r="G306" s="61"/>
      <c r="H306" s="61"/>
      <c r="I306" s="97"/>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row>
    <row r="307" spans="1:58" ht="16.5" customHeight="1" x14ac:dyDescent="0.3">
      <c r="A307" s="96"/>
      <c r="B307" s="96"/>
      <c r="C307" s="96"/>
      <c r="D307" s="96"/>
      <c r="E307" s="96"/>
      <c r="F307" s="96"/>
      <c r="G307" s="61"/>
      <c r="H307" s="61"/>
      <c r="I307" s="97"/>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row>
    <row r="308" spans="1:58" ht="16.5" customHeight="1" x14ac:dyDescent="0.3">
      <c r="A308" s="96"/>
      <c r="B308" s="96"/>
      <c r="C308" s="96"/>
      <c r="D308" s="96"/>
      <c r="E308" s="96"/>
      <c r="F308" s="96"/>
      <c r="G308" s="61"/>
      <c r="H308" s="61"/>
      <c r="I308" s="97"/>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row>
    <row r="309" spans="1:58" ht="16.5" customHeight="1" x14ac:dyDescent="0.3">
      <c r="A309" s="96"/>
      <c r="B309" s="96"/>
      <c r="C309" s="96"/>
      <c r="D309" s="96"/>
      <c r="E309" s="96"/>
      <c r="F309" s="96"/>
      <c r="G309" s="61"/>
      <c r="H309" s="61"/>
      <c r="I309" s="97"/>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row>
    <row r="310" spans="1:58" ht="16.5" customHeight="1" x14ac:dyDescent="0.3">
      <c r="A310" s="96"/>
      <c r="B310" s="96"/>
      <c r="C310" s="96"/>
      <c r="D310" s="96"/>
      <c r="E310" s="96"/>
      <c r="F310" s="96"/>
      <c r="G310" s="61"/>
      <c r="H310" s="61"/>
      <c r="I310" s="97"/>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row>
    <row r="311" spans="1:58" ht="16.5" customHeight="1" x14ac:dyDescent="0.3">
      <c r="A311" s="96"/>
      <c r="B311" s="96"/>
      <c r="C311" s="96"/>
      <c r="D311" s="96"/>
      <c r="E311" s="96"/>
      <c r="F311" s="96"/>
      <c r="G311" s="61"/>
      <c r="H311" s="61"/>
      <c r="I311" s="97"/>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row>
    <row r="312" spans="1:58" ht="16.5" customHeight="1" x14ac:dyDescent="0.3">
      <c r="A312" s="96"/>
      <c r="B312" s="96"/>
      <c r="C312" s="96"/>
      <c r="D312" s="96"/>
      <c r="E312" s="96"/>
      <c r="F312" s="96"/>
      <c r="G312" s="61"/>
      <c r="H312" s="61"/>
      <c r="I312" s="97"/>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row>
    <row r="313" spans="1:58" ht="16.5" customHeight="1" x14ac:dyDescent="0.3">
      <c r="A313" s="96"/>
      <c r="B313" s="96"/>
      <c r="C313" s="96"/>
      <c r="D313" s="96"/>
      <c r="E313" s="96"/>
      <c r="F313" s="96"/>
      <c r="G313" s="61"/>
      <c r="H313" s="61"/>
      <c r="I313" s="97"/>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row>
    <row r="314" spans="1:58" ht="16.5" customHeight="1" x14ac:dyDescent="0.3">
      <c r="A314" s="96"/>
      <c r="B314" s="96"/>
      <c r="C314" s="96"/>
      <c r="D314" s="96"/>
      <c r="E314" s="96"/>
      <c r="F314" s="96"/>
      <c r="G314" s="61"/>
      <c r="H314" s="61"/>
      <c r="I314" s="97"/>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row>
    <row r="315" spans="1:58" ht="16.5" customHeight="1" x14ac:dyDescent="0.3">
      <c r="A315" s="96"/>
      <c r="B315" s="96"/>
      <c r="C315" s="96"/>
      <c r="D315" s="96"/>
      <c r="E315" s="96"/>
      <c r="F315" s="96"/>
      <c r="G315" s="61"/>
      <c r="H315" s="61"/>
      <c r="I315" s="97"/>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row>
    <row r="316" spans="1:58" ht="16.5" customHeight="1" x14ac:dyDescent="0.3">
      <c r="A316" s="96"/>
      <c r="B316" s="96"/>
      <c r="C316" s="96"/>
      <c r="D316" s="96"/>
      <c r="E316" s="96"/>
      <c r="F316" s="96"/>
      <c r="G316" s="61"/>
      <c r="H316" s="61"/>
      <c r="I316" s="97"/>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row>
    <row r="317" spans="1:58" ht="16.5" customHeight="1" x14ac:dyDescent="0.3">
      <c r="A317" s="96"/>
      <c r="B317" s="96"/>
      <c r="C317" s="96"/>
      <c r="D317" s="96"/>
      <c r="E317" s="96"/>
      <c r="F317" s="96"/>
      <c r="G317" s="61"/>
      <c r="H317" s="61"/>
      <c r="I317" s="97"/>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row>
    <row r="318" spans="1:58" ht="16.5" customHeight="1" x14ac:dyDescent="0.3">
      <c r="A318" s="96"/>
      <c r="B318" s="96"/>
      <c r="C318" s="96"/>
      <c r="D318" s="96"/>
      <c r="E318" s="96"/>
      <c r="F318" s="96"/>
      <c r="G318" s="61"/>
      <c r="H318" s="61"/>
      <c r="I318" s="97"/>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row>
    <row r="319" spans="1:58" ht="16.5" customHeight="1" x14ac:dyDescent="0.3">
      <c r="A319" s="96"/>
      <c r="B319" s="96"/>
      <c r="C319" s="96"/>
      <c r="D319" s="96"/>
      <c r="E319" s="96"/>
      <c r="F319" s="96"/>
      <c r="G319" s="61"/>
      <c r="H319" s="61"/>
      <c r="I319" s="97"/>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row>
    <row r="320" spans="1:58" ht="16.5" customHeight="1" x14ac:dyDescent="0.3">
      <c r="A320" s="96"/>
      <c r="B320" s="96"/>
      <c r="C320" s="96"/>
      <c r="D320" s="96"/>
      <c r="E320" s="96"/>
      <c r="F320" s="96"/>
      <c r="G320" s="61"/>
      <c r="H320" s="61"/>
      <c r="I320" s="97"/>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row>
    <row r="321" spans="1:58" ht="16.5" customHeight="1" x14ac:dyDescent="0.3">
      <c r="A321" s="96"/>
      <c r="B321" s="96"/>
      <c r="C321" s="96"/>
      <c r="D321" s="96"/>
      <c r="E321" s="96"/>
      <c r="F321" s="96"/>
      <c r="G321" s="61"/>
      <c r="H321" s="61"/>
      <c r="I321" s="97"/>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row>
    <row r="322" spans="1:58" ht="16.5" customHeight="1" x14ac:dyDescent="0.3">
      <c r="A322" s="96"/>
      <c r="B322" s="96"/>
      <c r="C322" s="96"/>
      <c r="D322" s="96"/>
      <c r="E322" s="96"/>
      <c r="F322" s="96"/>
      <c r="G322" s="61"/>
      <c r="H322" s="61"/>
      <c r="I322" s="97"/>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row>
    <row r="323" spans="1:58" ht="16.5" customHeight="1" x14ac:dyDescent="0.3">
      <c r="A323" s="96"/>
      <c r="B323" s="96"/>
      <c r="C323" s="96"/>
      <c r="D323" s="96"/>
      <c r="E323" s="96"/>
      <c r="F323" s="96"/>
      <c r="G323" s="61"/>
      <c r="H323" s="61"/>
      <c r="I323" s="97"/>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row>
    <row r="324" spans="1:58" ht="16.5" customHeight="1" x14ac:dyDescent="0.3">
      <c r="A324" s="96"/>
      <c r="B324" s="96"/>
      <c r="C324" s="96"/>
      <c r="D324" s="96"/>
      <c r="E324" s="96"/>
      <c r="F324" s="96"/>
      <c r="G324" s="61"/>
      <c r="H324" s="61"/>
      <c r="I324" s="97"/>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row>
    <row r="325" spans="1:58" ht="16.5" customHeight="1" x14ac:dyDescent="0.3">
      <c r="A325" s="96"/>
      <c r="B325" s="96"/>
      <c r="C325" s="96"/>
      <c r="D325" s="96"/>
      <c r="E325" s="96"/>
      <c r="F325" s="96"/>
      <c r="G325" s="61"/>
      <c r="H325" s="61"/>
      <c r="I325" s="97"/>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row>
    <row r="326" spans="1:58" ht="16.5" customHeight="1" x14ac:dyDescent="0.3">
      <c r="A326" s="96"/>
      <c r="B326" s="96"/>
      <c r="C326" s="96"/>
      <c r="D326" s="96"/>
      <c r="E326" s="96"/>
      <c r="F326" s="96"/>
      <c r="G326" s="61"/>
      <c r="H326" s="61"/>
      <c r="I326" s="97"/>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row>
    <row r="327" spans="1:58" ht="16.5" customHeight="1" x14ac:dyDescent="0.3">
      <c r="A327" s="96"/>
      <c r="B327" s="96"/>
      <c r="C327" s="96"/>
      <c r="D327" s="96"/>
      <c r="E327" s="96"/>
      <c r="F327" s="96"/>
      <c r="G327" s="61"/>
      <c r="H327" s="61"/>
      <c r="I327" s="97"/>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row>
    <row r="328" spans="1:58" ht="16.5" customHeight="1" x14ac:dyDescent="0.3">
      <c r="A328" s="96"/>
      <c r="B328" s="96"/>
      <c r="C328" s="96"/>
      <c r="D328" s="96"/>
      <c r="E328" s="96"/>
      <c r="F328" s="96"/>
      <c r="G328" s="61"/>
      <c r="H328" s="61"/>
      <c r="I328" s="97"/>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row>
    <row r="329" spans="1:58" ht="16.5" customHeight="1" x14ac:dyDescent="0.3">
      <c r="A329" s="96"/>
      <c r="B329" s="96"/>
      <c r="C329" s="96"/>
      <c r="D329" s="96"/>
      <c r="E329" s="96"/>
      <c r="F329" s="96"/>
      <c r="G329" s="61"/>
      <c r="H329" s="61"/>
      <c r="I329" s="97"/>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row>
    <row r="330" spans="1:58" ht="16.5" customHeight="1" x14ac:dyDescent="0.3">
      <c r="A330" s="96"/>
      <c r="B330" s="96"/>
      <c r="C330" s="96"/>
      <c r="D330" s="96"/>
      <c r="E330" s="96"/>
      <c r="F330" s="96"/>
      <c r="G330" s="61"/>
      <c r="H330" s="61"/>
      <c r="I330" s="97"/>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row>
    <row r="331" spans="1:58" ht="16.5" customHeight="1" x14ac:dyDescent="0.3">
      <c r="A331" s="96"/>
      <c r="B331" s="96"/>
      <c r="C331" s="96"/>
      <c r="D331" s="96"/>
      <c r="E331" s="96"/>
      <c r="F331" s="96"/>
      <c r="G331" s="61"/>
      <c r="H331" s="61"/>
      <c r="I331" s="97"/>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row>
    <row r="332" spans="1:58" ht="16.5" customHeight="1" x14ac:dyDescent="0.3">
      <c r="A332" s="96"/>
      <c r="B332" s="96"/>
      <c r="C332" s="96"/>
      <c r="D332" s="96"/>
      <c r="E332" s="96"/>
      <c r="F332" s="96"/>
      <c r="G332" s="61"/>
      <c r="H332" s="61"/>
      <c r="I332" s="97"/>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row>
    <row r="333" spans="1:58" ht="16.5" customHeight="1" x14ac:dyDescent="0.3">
      <c r="A333" s="96"/>
      <c r="B333" s="96"/>
      <c r="C333" s="96"/>
      <c r="D333" s="96"/>
      <c r="E333" s="96"/>
      <c r="F333" s="96"/>
      <c r="G333" s="61"/>
      <c r="H333" s="61"/>
      <c r="I333" s="97"/>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row>
    <row r="334" spans="1:58" ht="16.5" customHeight="1" x14ac:dyDescent="0.3">
      <c r="A334" s="96"/>
      <c r="B334" s="96"/>
      <c r="C334" s="96"/>
      <c r="D334" s="96"/>
      <c r="E334" s="96"/>
      <c r="F334" s="96"/>
      <c r="G334" s="61"/>
      <c r="H334" s="61"/>
      <c r="I334" s="97"/>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row>
    <row r="335" spans="1:58" ht="16.5" customHeight="1" x14ac:dyDescent="0.3">
      <c r="A335" s="96"/>
      <c r="B335" s="96"/>
      <c r="C335" s="96"/>
      <c r="D335" s="96"/>
      <c r="E335" s="96"/>
      <c r="F335" s="96"/>
      <c r="G335" s="61"/>
      <c r="H335" s="61"/>
      <c r="I335" s="97"/>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row>
    <row r="336" spans="1:58" ht="16.5" customHeight="1" x14ac:dyDescent="0.3">
      <c r="A336" s="96"/>
      <c r="B336" s="96"/>
      <c r="C336" s="96"/>
      <c r="D336" s="96"/>
      <c r="E336" s="96"/>
      <c r="F336" s="96"/>
      <c r="G336" s="61"/>
      <c r="H336" s="61"/>
      <c r="I336" s="97"/>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row>
    <row r="337" spans="1:58" ht="16.5" customHeight="1" x14ac:dyDescent="0.3">
      <c r="A337" s="96"/>
      <c r="B337" s="96"/>
      <c r="C337" s="96"/>
      <c r="D337" s="96"/>
      <c r="E337" s="96"/>
      <c r="F337" s="96"/>
      <c r="G337" s="61"/>
      <c r="H337" s="61"/>
      <c r="I337" s="97"/>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row>
    <row r="338" spans="1:58" ht="16.5" customHeight="1" x14ac:dyDescent="0.3">
      <c r="A338" s="96"/>
      <c r="B338" s="96"/>
      <c r="C338" s="96"/>
      <c r="D338" s="96"/>
      <c r="E338" s="96"/>
      <c r="F338" s="96"/>
      <c r="G338" s="61"/>
      <c r="H338" s="61"/>
      <c r="I338" s="97"/>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row>
    <row r="339" spans="1:58" ht="16.5" customHeight="1" x14ac:dyDescent="0.3">
      <c r="A339" s="96"/>
      <c r="B339" s="96"/>
      <c r="C339" s="96"/>
      <c r="D339" s="96"/>
      <c r="E339" s="96"/>
      <c r="F339" s="96"/>
      <c r="G339" s="61"/>
      <c r="H339" s="61"/>
      <c r="I339" s="97"/>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row>
    <row r="340" spans="1:58" ht="16.5" customHeight="1" x14ac:dyDescent="0.3">
      <c r="A340" s="96"/>
      <c r="B340" s="96"/>
      <c r="C340" s="96"/>
      <c r="D340" s="96"/>
      <c r="E340" s="96"/>
      <c r="F340" s="96"/>
      <c r="G340" s="61"/>
      <c r="H340" s="61"/>
      <c r="I340" s="97"/>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row>
    <row r="341" spans="1:58" ht="16.5" customHeight="1" x14ac:dyDescent="0.3">
      <c r="A341" s="96"/>
      <c r="B341" s="96"/>
      <c r="C341" s="96"/>
      <c r="D341" s="96"/>
      <c r="E341" s="96"/>
      <c r="F341" s="96"/>
      <c r="G341" s="61"/>
      <c r="H341" s="61"/>
      <c r="I341" s="97"/>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row>
    <row r="342" spans="1:58" ht="16.5" customHeight="1" x14ac:dyDescent="0.3">
      <c r="A342" s="96"/>
      <c r="B342" s="96"/>
      <c r="C342" s="96"/>
      <c r="D342" s="96"/>
      <c r="E342" s="96"/>
      <c r="F342" s="96"/>
      <c r="G342" s="61"/>
      <c r="H342" s="61"/>
      <c r="I342" s="97"/>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row>
    <row r="343" spans="1:58" ht="16.5" customHeight="1" x14ac:dyDescent="0.3">
      <c r="A343" s="96"/>
      <c r="B343" s="96"/>
      <c r="C343" s="96"/>
      <c r="D343" s="96"/>
      <c r="E343" s="96"/>
      <c r="F343" s="96"/>
      <c r="G343" s="61"/>
      <c r="H343" s="61"/>
      <c r="I343" s="97"/>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row>
    <row r="344" spans="1:58" ht="16.5" customHeight="1" x14ac:dyDescent="0.3">
      <c r="A344" s="96"/>
      <c r="B344" s="96"/>
      <c r="C344" s="96"/>
      <c r="D344" s="96"/>
      <c r="E344" s="96"/>
      <c r="F344" s="96"/>
      <c r="G344" s="61"/>
      <c r="H344" s="61"/>
      <c r="I344" s="97"/>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row>
    <row r="345" spans="1:58" ht="16.5" customHeight="1" x14ac:dyDescent="0.3">
      <c r="A345" s="96"/>
      <c r="B345" s="96"/>
      <c r="C345" s="96"/>
      <c r="D345" s="96"/>
      <c r="E345" s="96"/>
      <c r="F345" s="96"/>
      <c r="G345" s="61"/>
      <c r="H345" s="61"/>
      <c r="I345" s="97"/>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row>
    <row r="346" spans="1:58" ht="16.5" customHeight="1" x14ac:dyDescent="0.3">
      <c r="A346" s="96"/>
      <c r="B346" s="96"/>
      <c r="C346" s="96"/>
      <c r="D346" s="96"/>
      <c r="E346" s="96"/>
      <c r="F346" s="96"/>
      <c r="G346" s="61"/>
      <c r="H346" s="61"/>
      <c r="I346" s="97"/>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row>
    <row r="347" spans="1:58" ht="16.5" customHeight="1" x14ac:dyDescent="0.3">
      <c r="A347" s="96"/>
      <c r="B347" s="96"/>
      <c r="C347" s="96"/>
      <c r="D347" s="96"/>
      <c r="E347" s="96"/>
      <c r="F347" s="96"/>
      <c r="G347" s="61"/>
      <c r="H347" s="61"/>
      <c r="I347" s="97"/>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row>
    <row r="348" spans="1:58" ht="16.5" customHeight="1" x14ac:dyDescent="0.3">
      <c r="A348" s="96"/>
      <c r="B348" s="96"/>
      <c r="C348" s="96"/>
      <c r="D348" s="96"/>
      <c r="E348" s="96"/>
      <c r="F348" s="96"/>
      <c r="G348" s="61"/>
      <c r="H348" s="61"/>
      <c r="I348" s="97"/>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row>
    <row r="349" spans="1:58" ht="16.5" customHeight="1" x14ac:dyDescent="0.3">
      <c r="A349" s="96"/>
      <c r="B349" s="96"/>
      <c r="C349" s="96"/>
      <c r="D349" s="96"/>
      <c r="E349" s="96"/>
      <c r="F349" s="96"/>
      <c r="G349" s="61"/>
      <c r="H349" s="61"/>
      <c r="I349" s="97"/>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row>
    <row r="350" spans="1:58" ht="16.5" customHeight="1" x14ac:dyDescent="0.3">
      <c r="A350" s="96"/>
      <c r="B350" s="96"/>
      <c r="C350" s="96"/>
      <c r="D350" s="96"/>
      <c r="E350" s="96"/>
      <c r="F350" s="96"/>
      <c r="G350" s="61"/>
      <c r="H350" s="61"/>
      <c r="I350" s="97"/>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row>
    <row r="351" spans="1:58" ht="16.5" customHeight="1" x14ac:dyDescent="0.3">
      <c r="A351" s="96"/>
      <c r="B351" s="96"/>
      <c r="C351" s="96"/>
      <c r="D351" s="96"/>
      <c r="E351" s="96"/>
      <c r="F351" s="96"/>
      <c r="G351" s="61"/>
      <c r="H351" s="61"/>
      <c r="I351" s="97"/>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row>
    <row r="352" spans="1:58" ht="16.5" customHeight="1" x14ac:dyDescent="0.3">
      <c r="A352" s="96"/>
      <c r="B352" s="96"/>
      <c r="C352" s="96"/>
      <c r="D352" s="96"/>
      <c r="E352" s="96"/>
      <c r="F352" s="96"/>
      <c r="G352" s="61"/>
      <c r="H352" s="61"/>
      <c r="I352" s="97"/>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row>
    <row r="353" spans="1:58" ht="16.5" customHeight="1" x14ac:dyDescent="0.3">
      <c r="A353" s="96"/>
      <c r="B353" s="96"/>
      <c r="C353" s="96"/>
      <c r="D353" s="96"/>
      <c r="E353" s="96"/>
      <c r="F353" s="96"/>
      <c r="G353" s="61"/>
      <c r="H353" s="61"/>
      <c r="I353" s="97"/>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row>
    <row r="354" spans="1:58" ht="16.5" customHeight="1" x14ac:dyDescent="0.3">
      <c r="A354" s="96"/>
      <c r="B354" s="96"/>
      <c r="C354" s="96"/>
      <c r="D354" s="96"/>
      <c r="E354" s="96"/>
      <c r="F354" s="96"/>
      <c r="G354" s="61"/>
      <c r="H354" s="61"/>
      <c r="I354" s="97"/>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row>
    <row r="355" spans="1:58" ht="16.5" customHeight="1" x14ac:dyDescent="0.3">
      <c r="A355" s="96"/>
      <c r="B355" s="96"/>
      <c r="C355" s="96"/>
      <c r="D355" s="96"/>
      <c r="E355" s="96"/>
      <c r="F355" s="96"/>
      <c r="G355" s="61"/>
      <c r="H355" s="61"/>
      <c r="I355" s="97"/>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row>
    <row r="356" spans="1:58" ht="16.5" customHeight="1" x14ac:dyDescent="0.3">
      <c r="A356" s="96"/>
      <c r="B356" s="96"/>
      <c r="C356" s="96"/>
      <c r="D356" s="96"/>
      <c r="E356" s="96"/>
      <c r="F356" s="96"/>
      <c r="G356" s="61"/>
      <c r="H356" s="61"/>
      <c r="I356" s="97"/>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row>
    <row r="357" spans="1:58" ht="16.5" customHeight="1" x14ac:dyDescent="0.3">
      <c r="A357" s="96"/>
      <c r="B357" s="96"/>
      <c r="C357" s="96"/>
      <c r="D357" s="96"/>
      <c r="E357" s="96"/>
      <c r="F357" s="96"/>
      <c r="G357" s="61"/>
      <c r="H357" s="61"/>
      <c r="I357" s="97"/>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row>
    <row r="358" spans="1:58" ht="16.5" customHeight="1" x14ac:dyDescent="0.3">
      <c r="A358" s="96"/>
      <c r="B358" s="96"/>
      <c r="C358" s="96"/>
      <c r="D358" s="96"/>
      <c r="E358" s="96"/>
      <c r="F358" s="96"/>
      <c r="G358" s="61"/>
      <c r="H358" s="61"/>
      <c r="I358" s="97"/>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row>
    <row r="359" spans="1:58" ht="16.5" customHeight="1" x14ac:dyDescent="0.3">
      <c r="A359" s="96"/>
      <c r="B359" s="96"/>
      <c r="C359" s="96"/>
      <c r="D359" s="96"/>
      <c r="E359" s="96"/>
      <c r="F359" s="96"/>
      <c r="G359" s="61"/>
      <c r="H359" s="61"/>
      <c r="I359" s="97"/>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row>
    <row r="360" spans="1:58" ht="16.5" customHeight="1" x14ac:dyDescent="0.3">
      <c r="A360" s="96"/>
      <c r="B360" s="96"/>
      <c r="C360" s="96"/>
      <c r="D360" s="96"/>
      <c r="E360" s="96"/>
      <c r="F360" s="96"/>
      <c r="G360" s="61"/>
      <c r="H360" s="61"/>
      <c r="I360" s="97"/>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row>
    <row r="361" spans="1:58" ht="16.5" customHeight="1" x14ac:dyDescent="0.3">
      <c r="A361" s="96"/>
      <c r="B361" s="96"/>
      <c r="C361" s="96"/>
      <c r="D361" s="96"/>
      <c r="E361" s="96"/>
      <c r="F361" s="96"/>
      <c r="G361" s="61"/>
      <c r="H361" s="61"/>
      <c r="I361" s="97"/>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row>
    <row r="362" spans="1:58" ht="16.5" customHeight="1" x14ac:dyDescent="0.3">
      <c r="A362" s="96"/>
      <c r="B362" s="96"/>
      <c r="C362" s="96"/>
      <c r="D362" s="96"/>
      <c r="E362" s="96"/>
      <c r="F362" s="96"/>
      <c r="G362" s="61"/>
      <c r="H362" s="61"/>
      <c r="I362" s="97"/>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row>
    <row r="363" spans="1:58" ht="16.5" customHeight="1" x14ac:dyDescent="0.3">
      <c r="A363" s="96"/>
      <c r="B363" s="96"/>
      <c r="C363" s="96"/>
      <c r="D363" s="96"/>
      <c r="E363" s="96"/>
      <c r="F363" s="96"/>
      <c r="G363" s="61"/>
      <c r="H363" s="61"/>
      <c r="I363" s="97"/>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row>
    <row r="364" spans="1:58" ht="16.5" customHeight="1" x14ac:dyDescent="0.3">
      <c r="A364" s="96"/>
      <c r="B364" s="96"/>
      <c r="C364" s="96"/>
      <c r="D364" s="96"/>
      <c r="E364" s="96"/>
      <c r="F364" s="96"/>
      <c r="G364" s="61"/>
      <c r="H364" s="61"/>
      <c r="I364" s="97"/>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row>
    <row r="365" spans="1:58" ht="16.5" customHeight="1" x14ac:dyDescent="0.3">
      <c r="A365" s="96"/>
      <c r="B365" s="96"/>
      <c r="C365" s="96"/>
      <c r="D365" s="96"/>
      <c r="E365" s="96"/>
      <c r="F365" s="96"/>
      <c r="G365" s="61"/>
      <c r="H365" s="61"/>
      <c r="I365" s="97"/>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row>
    <row r="366" spans="1:58" ht="16.5" customHeight="1" x14ac:dyDescent="0.3">
      <c r="A366" s="96"/>
      <c r="B366" s="96"/>
      <c r="C366" s="96"/>
      <c r="D366" s="96"/>
      <c r="E366" s="96"/>
      <c r="F366" s="96"/>
      <c r="G366" s="61"/>
      <c r="H366" s="61"/>
      <c r="I366" s="97"/>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row>
    <row r="367" spans="1:58" ht="16.5" customHeight="1" x14ac:dyDescent="0.3">
      <c r="A367" s="96"/>
      <c r="B367" s="96"/>
      <c r="C367" s="96"/>
      <c r="D367" s="96"/>
      <c r="E367" s="96"/>
      <c r="F367" s="96"/>
      <c r="G367" s="61"/>
      <c r="H367" s="61"/>
      <c r="I367" s="97"/>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row>
    <row r="368" spans="1:58" ht="16.5" customHeight="1" x14ac:dyDescent="0.3">
      <c r="A368" s="96"/>
      <c r="B368" s="96"/>
      <c r="C368" s="96"/>
      <c r="D368" s="96"/>
      <c r="E368" s="96"/>
      <c r="F368" s="96"/>
      <c r="G368" s="61"/>
      <c r="H368" s="61"/>
      <c r="I368" s="97"/>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row>
    <row r="369" spans="1:58" ht="16.5" customHeight="1" x14ac:dyDescent="0.3">
      <c r="A369" s="96"/>
      <c r="B369" s="96"/>
      <c r="C369" s="96"/>
      <c r="D369" s="96"/>
      <c r="E369" s="96"/>
      <c r="F369" s="96"/>
      <c r="G369" s="61"/>
      <c r="H369" s="61"/>
      <c r="I369" s="97"/>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row>
    <row r="370" spans="1:58" ht="16.5" customHeight="1" x14ac:dyDescent="0.3">
      <c r="A370" s="96"/>
      <c r="B370" s="96"/>
      <c r="C370" s="96"/>
      <c r="D370" s="96"/>
      <c r="E370" s="96"/>
      <c r="F370" s="96"/>
      <c r="G370" s="61"/>
      <c r="H370" s="61"/>
      <c r="I370" s="97"/>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row>
    <row r="371" spans="1:58" ht="16.5" customHeight="1" x14ac:dyDescent="0.3">
      <c r="A371" s="96"/>
      <c r="B371" s="96"/>
      <c r="C371" s="96"/>
      <c r="D371" s="96"/>
      <c r="E371" s="96"/>
      <c r="F371" s="96"/>
      <c r="G371" s="61"/>
      <c r="H371" s="61"/>
      <c r="I371" s="97"/>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row>
    <row r="372" spans="1:58" ht="16.5" customHeight="1" x14ac:dyDescent="0.3">
      <c r="A372" s="96"/>
      <c r="B372" s="96"/>
      <c r="C372" s="96"/>
      <c r="D372" s="96"/>
      <c r="E372" s="96"/>
      <c r="F372" s="96"/>
      <c r="G372" s="61"/>
      <c r="H372" s="61"/>
      <c r="I372" s="97"/>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row>
    <row r="373" spans="1:58" ht="16.5" customHeight="1" x14ac:dyDescent="0.3">
      <c r="A373" s="96"/>
      <c r="B373" s="96"/>
      <c r="C373" s="96"/>
      <c r="D373" s="96"/>
      <c r="E373" s="96"/>
      <c r="F373" s="96"/>
      <c r="G373" s="61"/>
      <c r="H373" s="61"/>
      <c r="I373" s="97"/>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row>
    <row r="374" spans="1:58" ht="16.5" customHeight="1" x14ac:dyDescent="0.3">
      <c r="A374" s="96"/>
      <c r="B374" s="96"/>
      <c r="C374" s="96"/>
      <c r="D374" s="96"/>
      <c r="E374" s="96"/>
      <c r="F374" s="96"/>
      <c r="G374" s="61"/>
      <c r="H374" s="61"/>
      <c r="I374" s="97"/>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row>
    <row r="375" spans="1:58" ht="16.5" customHeight="1" x14ac:dyDescent="0.3">
      <c r="A375" s="96"/>
      <c r="B375" s="96"/>
      <c r="C375" s="96"/>
      <c r="D375" s="96"/>
      <c r="E375" s="96"/>
      <c r="F375" s="96"/>
      <c r="G375" s="61"/>
      <c r="H375" s="61"/>
      <c r="I375" s="97"/>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row>
    <row r="376" spans="1:58" ht="16.5" customHeight="1" x14ac:dyDescent="0.3">
      <c r="A376" s="96"/>
      <c r="B376" s="96"/>
      <c r="C376" s="96"/>
      <c r="D376" s="96"/>
      <c r="E376" s="96"/>
      <c r="F376" s="96"/>
      <c r="G376" s="61"/>
      <c r="H376" s="61"/>
      <c r="I376" s="97"/>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row>
    <row r="377" spans="1:58" ht="16.5" customHeight="1" x14ac:dyDescent="0.3">
      <c r="A377" s="96"/>
      <c r="B377" s="96"/>
      <c r="C377" s="96"/>
      <c r="D377" s="96"/>
      <c r="E377" s="96"/>
      <c r="F377" s="96"/>
      <c r="G377" s="61"/>
      <c r="H377" s="61"/>
      <c r="I377" s="97"/>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row>
    <row r="378" spans="1:58" ht="16.5" customHeight="1" x14ac:dyDescent="0.3">
      <c r="A378" s="96"/>
      <c r="B378" s="96"/>
      <c r="C378" s="96"/>
      <c r="D378" s="96"/>
      <c r="E378" s="96"/>
      <c r="F378" s="96"/>
      <c r="G378" s="61"/>
      <c r="H378" s="61"/>
      <c r="I378" s="97"/>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row>
    <row r="379" spans="1:58" ht="16.5" customHeight="1" x14ac:dyDescent="0.3">
      <c r="A379" s="96"/>
      <c r="B379" s="96"/>
      <c r="C379" s="96"/>
      <c r="D379" s="96"/>
      <c r="E379" s="96"/>
      <c r="F379" s="96"/>
      <c r="G379" s="61"/>
      <c r="H379" s="61"/>
      <c r="I379" s="97"/>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row>
    <row r="380" spans="1:58" ht="16.5" customHeight="1" x14ac:dyDescent="0.3">
      <c r="A380" s="96"/>
      <c r="B380" s="96"/>
      <c r="C380" s="96"/>
      <c r="D380" s="96"/>
      <c r="E380" s="96"/>
      <c r="F380" s="96"/>
      <c r="G380" s="61"/>
      <c r="H380" s="61"/>
      <c r="I380" s="97"/>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row>
    <row r="381" spans="1:58" ht="16.5" customHeight="1" x14ac:dyDescent="0.3">
      <c r="A381" s="96"/>
      <c r="B381" s="96"/>
      <c r="C381" s="96"/>
      <c r="D381" s="96"/>
      <c r="E381" s="96"/>
      <c r="F381" s="96"/>
      <c r="G381" s="61"/>
      <c r="H381" s="61"/>
      <c r="I381" s="97"/>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row>
    <row r="382" spans="1:58" ht="16.5" customHeight="1" x14ac:dyDescent="0.3">
      <c r="A382" s="96"/>
      <c r="B382" s="96"/>
      <c r="C382" s="96"/>
      <c r="D382" s="96"/>
      <c r="E382" s="96"/>
      <c r="F382" s="96"/>
      <c r="G382" s="61"/>
      <c r="H382" s="61"/>
      <c r="I382" s="97"/>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row>
    <row r="383" spans="1:58" ht="16.5" customHeight="1" x14ac:dyDescent="0.3">
      <c r="A383" s="96"/>
      <c r="B383" s="96"/>
      <c r="C383" s="96"/>
      <c r="D383" s="96"/>
      <c r="E383" s="96"/>
      <c r="F383" s="96"/>
      <c r="G383" s="61"/>
      <c r="H383" s="61"/>
      <c r="I383" s="97"/>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row>
    <row r="384" spans="1:58" ht="16.5" customHeight="1" x14ac:dyDescent="0.3">
      <c r="A384" s="96"/>
      <c r="B384" s="96"/>
      <c r="C384" s="96"/>
      <c r="D384" s="96"/>
      <c r="E384" s="96"/>
      <c r="F384" s="96"/>
      <c r="G384" s="61"/>
      <c r="H384" s="61"/>
      <c r="I384" s="97"/>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row>
    <row r="385" spans="1:58" ht="16.5" customHeight="1" x14ac:dyDescent="0.3">
      <c r="A385" s="96"/>
      <c r="B385" s="96"/>
      <c r="C385" s="96"/>
      <c r="D385" s="96"/>
      <c r="E385" s="96"/>
      <c r="F385" s="96"/>
      <c r="G385" s="61"/>
      <c r="H385" s="61"/>
      <c r="I385" s="97"/>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row>
    <row r="386" spans="1:58" ht="16.5" customHeight="1" x14ac:dyDescent="0.3">
      <c r="A386" s="96"/>
      <c r="B386" s="96"/>
      <c r="C386" s="96"/>
      <c r="D386" s="96"/>
      <c r="E386" s="96"/>
      <c r="F386" s="96"/>
      <c r="G386" s="61"/>
      <c r="H386" s="61"/>
      <c r="I386" s="97"/>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row>
    <row r="387" spans="1:58" ht="16.5" customHeight="1" x14ac:dyDescent="0.3">
      <c r="A387" s="96"/>
      <c r="B387" s="96"/>
      <c r="C387" s="96"/>
      <c r="D387" s="96"/>
      <c r="E387" s="96"/>
      <c r="F387" s="96"/>
      <c r="G387" s="61"/>
      <c r="H387" s="61"/>
      <c r="I387" s="97"/>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row>
    <row r="388" spans="1:58" ht="16.5" customHeight="1" x14ac:dyDescent="0.3">
      <c r="A388" s="96"/>
      <c r="B388" s="96"/>
      <c r="C388" s="96"/>
      <c r="D388" s="96"/>
      <c r="E388" s="96"/>
      <c r="F388" s="96"/>
      <c r="G388" s="61"/>
      <c r="H388" s="61"/>
      <c r="I388" s="97"/>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row>
    <row r="389" spans="1:58" ht="16.5" customHeight="1" x14ac:dyDescent="0.3">
      <c r="A389" s="96"/>
      <c r="B389" s="96"/>
      <c r="C389" s="96"/>
      <c r="D389" s="96"/>
      <c r="E389" s="96"/>
      <c r="F389" s="96"/>
      <c r="G389" s="61"/>
      <c r="H389" s="61"/>
      <c r="I389" s="97"/>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row>
    <row r="390" spans="1:58" ht="16.5" customHeight="1" x14ac:dyDescent="0.3">
      <c r="A390" s="96"/>
      <c r="B390" s="96"/>
      <c r="C390" s="96"/>
      <c r="D390" s="96"/>
      <c r="E390" s="96"/>
      <c r="F390" s="96"/>
      <c r="G390" s="61"/>
      <c r="H390" s="61"/>
      <c r="I390" s="97"/>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row>
    <row r="391" spans="1:58" ht="16.5" customHeight="1" x14ac:dyDescent="0.3">
      <c r="A391" s="96"/>
      <c r="B391" s="96"/>
      <c r="C391" s="96"/>
      <c r="D391" s="96"/>
      <c r="E391" s="96"/>
      <c r="F391" s="96"/>
      <c r="G391" s="61"/>
      <c r="H391" s="61"/>
      <c r="I391" s="97"/>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row>
    <row r="392" spans="1:58" ht="16.5" customHeight="1" x14ac:dyDescent="0.3">
      <c r="A392" s="96"/>
      <c r="B392" s="96"/>
      <c r="C392" s="96"/>
      <c r="D392" s="96"/>
      <c r="E392" s="96"/>
      <c r="F392" s="96"/>
      <c r="G392" s="61"/>
      <c r="H392" s="61"/>
      <c r="I392" s="97"/>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row>
    <row r="393" spans="1:58" ht="16.5" customHeight="1" x14ac:dyDescent="0.3">
      <c r="A393" s="96"/>
      <c r="B393" s="96"/>
      <c r="C393" s="96"/>
      <c r="D393" s="96"/>
      <c r="E393" s="96"/>
      <c r="F393" s="96"/>
      <c r="G393" s="61"/>
      <c r="H393" s="61"/>
      <c r="I393" s="97"/>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row>
    <row r="394" spans="1:58" ht="16.5" customHeight="1" x14ac:dyDescent="0.3">
      <c r="A394" s="96"/>
      <c r="B394" s="96"/>
      <c r="C394" s="96"/>
      <c r="D394" s="96"/>
      <c r="E394" s="96"/>
      <c r="F394" s="96"/>
      <c r="G394" s="61"/>
      <c r="H394" s="61"/>
      <c r="I394" s="97"/>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row>
    <row r="395" spans="1:58" ht="16.5" customHeight="1" x14ac:dyDescent="0.3">
      <c r="A395" s="96"/>
      <c r="B395" s="96"/>
      <c r="C395" s="96"/>
      <c r="D395" s="96"/>
      <c r="E395" s="96"/>
      <c r="F395" s="96"/>
      <c r="G395" s="61"/>
      <c r="H395" s="61"/>
      <c r="I395" s="97"/>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row>
    <row r="396" spans="1:58" ht="16.5" customHeight="1" x14ac:dyDescent="0.3">
      <c r="A396" s="96"/>
      <c r="B396" s="96"/>
      <c r="C396" s="96"/>
      <c r="D396" s="96"/>
      <c r="E396" s="96"/>
      <c r="F396" s="96"/>
      <c r="G396" s="61"/>
      <c r="H396" s="61"/>
      <c r="I396" s="97"/>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row>
    <row r="397" spans="1:58" ht="16.5" customHeight="1" x14ac:dyDescent="0.3">
      <c r="A397" s="96"/>
      <c r="B397" s="96"/>
      <c r="C397" s="96"/>
      <c r="D397" s="96"/>
      <c r="E397" s="96"/>
      <c r="F397" s="96"/>
      <c r="G397" s="61"/>
      <c r="H397" s="61"/>
      <c r="I397" s="97"/>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row>
    <row r="398" spans="1:58" ht="16.5" customHeight="1" x14ac:dyDescent="0.3">
      <c r="A398" s="96"/>
      <c r="B398" s="96"/>
      <c r="C398" s="96"/>
      <c r="D398" s="96"/>
      <c r="E398" s="96"/>
      <c r="F398" s="96"/>
      <c r="G398" s="61"/>
      <c r="H398" s="61"/>
      <c r="I398" s="97"/>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row>
    <row r="399" spans="1:58" ht="16.5" customHeight="1" x14ac:dyDescent="0.3">
      <c r="A399" s="96"/>
      <c r="B399" s="96"/>
      <c r="C399" s="96"/>
      <c r="D399" s="96"/>
      <c r="E399" s="96"/>
      <c r="F399" s="96"/>
      <c r="G399" s="61"/>
      <c r="H399" s="61"/>
      <c r="I399" s="97"/>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row>
    <row r="400" spans="1:58" ht="16.5" customHeight="1" x14ac:dyDescent="0.3">
      <c r="A400" s="96"/>
      <c r="B400" s="96"/>
      <c r="C400" s="96"/>
      <c r="D400" s="96"/>
      <c r="E400" s="96"/>
      <c r="F400" s="96"/>
      <c r="G400" s="61"/>
      <c r="H400" s="61"/>
      <c r="I400" s="97"/>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row>
    <row r="401" spans="1:58" ht="16.5" customHeight="1" x14ac:dyDescent="0.3">
      <c r="A401" s="96"/>
      <c r="B401" s="96"/>
      <c r="C401" s="96"/>
      <c r="D401" s="96"/>
      <c r="E401" s="96"/>
      <c r="F401" s="96"/>
      <c r="G401" s="61"/>
      <c r="H401" s="61"/>
      <c r="I401" s="97"/>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row>
    <row r="402" spans="1:58" ht="16.5" customHeight="1" x14ac:dyDescent="0.3">
      <c r="A402" s="96"/>
      <c r="B402" s="96"/>
      <c r="C402" s="96"/>
      <c r="D402" s="96"/>
      <c r="E402" s="96"/>
      <c r="F402" s="96"/>
      <c r="G402" s="61"/>
      <c r="H402" s="61"/>
      <c r="I402" s="97"/>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row>
    <row r="403" spans="1:58" ht="16.5" customHeight="1" x14ac:dyDescent="0.3">
      <c r="A403" s="96"/>
      <c r="B403" s="96"/>
      <c r="C403" s="96"/>
      <c r="D403" s="96"/>
      <c r="E403" s="96"/>
      <c r="F403" s="96"/>
      <c r="G403" s="61"/>
      <c r="H403" s="61"/>
      <c r="I403" s="97"/>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row>
    <row r="404" spans="1:58" ht="16.5" customHeight="1" x14ac:dyDescent="0.3">
      <c r="A404" s="96"/>
      <c r="B404" s="96"/>
      <c r="C404" s="96"/>
      <c r="D404" s="96"/>
      <c r="E404" s="96"/>
      <c r="F404" s="96"/>
      <c r="G404" s="61"/>
      <c r="H404" s="61"/>
      <c r="I404" s="97"/>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row>
    <row r="405" spans="1:58" ht="16.5" customHeight="1" x14ac:dyDescent="0.3">
      <c r="A405" s="96"/>
      <c r="B405" s="96"/>
      <c r="C405" s="96"/>
      <c r="D405" s="96"/>
      <c r="E405" s="96"/>
      <c r="F405" s="96"/>
      <c r="G405" s="61"/>
      <c r="H405" s="61"/>
      <c r="I405" s="97"/>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row>
    <row r="406" spans="1:58" ht="16.5" customHeight="1" x14ac:dyDescent="0.3">
      <c r="A406" s="96"/>
      <c r="B406" s="96"/>
      <c r="C406" s="96"/>
      <c r="D406" s="96"/>
      <c r="E406" s="96"/>
      <c r="F406" s="96"/>
      <c r="G406" s="61"/>
      <c r="H406" s="61"/>
      <c r="I406" s="97"/>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row>
    <row r="407" spans="1:58" ht="16.5" customHeight="1" x14ac:dyDescent="0.3">
      <c r="A407" s="96"/>
      <c r="B407" s="96"/>
      <c r="C407" s="96"/>
      <c r="D407" s="96"/>
      <c r="E407" s="96"/>
      <c r="F407" s="96"/>
      <c r="G407" s="61"/>
      <c r="H407" s="61"/>
      <c r="I407" s="97"/>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row>
    <row r="408" spans="1:58" ht="16.5" customHeight="1" x14ac:dyDescent="0.3">
      <c r="A408" s="96"/>
      <c r="B408" s="96"/>
      <c r="C408" s="96"/>
      <c r="D408" s="96"/>
      <c r="E408" s="96"/>
      <c r="F408" s="96"/>
      <c r="G408" s="61"/>
      <c r="H408" s="61"/>
      <c r="I408" s="97"/>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row>
    <row r="409" spans="1:58" ht="16.5" customHeight="1" x14ac:dyDescent="0.3">
      <c r="A409" s="96"/>
      <c r="B409" s="96"/>
      <c r="C409" s="96"/>
      <c r="D409" s="96"/>
      <c r="E409" s="96"/>
      <c r="F409" s="96"/>
      <c r="G409" s="61"/>
      <c r="H409" s="61"/>
      <c r="I409" s="97"/>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row>
    <row r="410" spans="1:58" ht="16.5" customHeight="1" x14ac:dyDescent="0.3">
      <c r="A410" s="96"/>
      <c r="B410" s="96"/>
      <c r="C410" s="96"/>
      <c r="D410" s="96"/>
      <c r="E410" s="96"/>
      <c r="F410" s="96"/>
      <c r="G410" s="61"/>
      <c r="H410" s="61"/>
      <c r="I410" s="97"/>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row>
    <row r="411" spans="1:58" ht="16.5" customHeight="1" x14ac:dyDescent="0.3">
      <c r="A411" s="96"/>
      <c r="B411" s="96"/>
      <c r="C411" s="96"/>
      <c r="D411" s="96"/>
      <c r="E411" s="96"/>
      <c r="F411" s="96"/>
      <c r="G411" s="61"/>
      <c r="H411" s="61"/>
      <c r="I411" s="97"/>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row>
    <row r="412" spans="1:58" ht="16.5" customHeight="1" x14ac:dyDescent="0.3">
      <c r="A412" s="96"/>
      <c r="B412" s="96"/>
      <c r="C412" s="96"/>
      <c r="D412" s="96"/>
      <c r="E412" s="96"/>
      <c r="F412" s="96"/>
      <c r="G412" s="61"/>
      <c r="H412" s="61"/>
      <c r="I412" s="97"/>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row>
    <row r="413" spans="1:58" ht="16.5" customHeight="1" x14ac:dyDescent="0.3">
      <c r="A413" s="96"/>
      <c r="B413" s="96"/>
      <c r="C413" s="96"/>
      <c r="D413" s="96"/>
      <c r="E413" s="96"/>
      <c r="F413" s="96"/>
      <c r="G413" s="61"/>
      <c r="H413" s="61"/>
      <c r="I413" s="97"/>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row>
    <row r="414" spans="1:58" ht="16.5" customHeight="1" x14ac:dyDescent="0.3">
      <c r="A414" s="96"/>
      <c r="B414" s="96"/>
      <c r="C414" s="96"/>
      <c r="D414" s="96"/>
      <c r="E414" s="96"/>
      <c r="F414" s="96"/>
      <c r="G414" s="61"/>
      <c r="H414" s="61"/>
      <c r="I414" s="97"/>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row>
    <row r="415" spans="1:58" ht="16.5" customHeight="1" x14ac:dyDescent="0.3">
      <c r="A415" s="96"/>
      <c r="B415" s="96"/>
      <c r="C415" s="96"/>
      <c r="D415" s="96"/>
      <c r="E415" s="96"/>
      <c r="F415" s="96"/>
      <c r="G415" s="61"/>
      <c r="H415" s="61"/>
      <c r="I415" s="97"/>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row>
    <row r="416" spans="1:58" ht="16.5" customHeight="1" x14ac:dyDescent="0.3">
      <c r="A416" s="96"/>
      <c r="B416" s="96"/>
      <c r="C416" s="96"/>
      <c r="D416" s="96"/>
      <c r="E416" s="96"/>
      <c r="F416" s="96"/>
      <c r="G416" s="61"/>
      <c r="H416" s="61"/>
      <c r="I416" s="97"/>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row>
    <row r="417" spans="1:58" ht="16.5" customHeight="1" x14ac:dyDescent="0.3">
      <c r="A417" s="96"/>
      <c r="B417" s="96"/>
      <c r="C417" s="96"/>
      <c r="D417" s="96"/>
      <c r="E417" s="96"/>
      <c r="F417" s="96"/>
      <c r="G417" s="61"/>
      <c r="H417" s="61"/>
      <c r="I417" s="97"/>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row>
    <row r="418" spans="1:58" ht="16.5" customHeight="1" x14ac:dyDescent="0.3">
      <c r="A418" s="96"/>
      <c r="B418" s="96"/>
      <c r="C418" s="96"/>
      <c r="D418" s="96"/>
      <c r="E418" s="96"/>
      <c r="F418" s="96"/>
      <c r="G418" s="61"/>
      <c r="H418" s="61"/>
      <c r="I418" s="97"/>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row>
    <row r="419" spans="1:58" ht="16.5" customHeight="1" x14ac:dyDescent="0.3">
      <c r="A419" s="96"/>
      <c r="B419" s="96"/>
      <c r="C419" s="96"/>
      <c r="D419" s="96"/>
      <c r="E419" s="96"/>
      <c r="F419" s="96"/>
      <c r="G419" s="61"/>
      <c r="H419" s="61"/>
      <c r="I419" s="97"/>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row>
    <row r="420" spans="1:58" ht="16.5" customHeight="1" x14ac:dyDescent="0.3">
      <c r="A420" s="96"/>
      <c r="B420" s="96"/>
      <c r="C420" s="96"/>
      <c r="D420" s="96"/>
      <c r="E420" s="96"/>
      <c r="F420" s="96"/>
      <c r="G420" s="61"/>
      <c r="H420" s="61"/>
      <c r="I420" s="97"/>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row>
    <row r="421" spans="1:58" ht="16.5" customHeight="1" x14ac:dyDescent="0.3">
      <c r="A421" s="96"/>
      <c r="B421" s="96"/>
      <c r="C421" s="96"/>
      <c r="D421" s="96"/>
      <c r="E421" s="96"/>
      <c r="F421" s="96"/>
      <c r="G421" s="61"/>
      <c r="H421" s="61"/>
      <c r="I421" s="97"/>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row>
    <row r="422" spans="1:58" ht="16.5" customHeight="1" x14ac:dyDescent="0.3">
      <c r="A422" s="96"/>
      <c r="B422" s="96"/>
      <c r="C422" s="96"/>
      <c r="D422" s="96"/>
      <c r="E422" s="96"/>
      <c r="F422" s="96"/>
      <c r="G422" s="61"/>
      <c r="H422" s="61"/>
      <c r="I422" s="97"/>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row>
    <row r="423" spans="1:58" ht="16.5" customHeight="1" x14ac:dyDescent="0.3">
      <c r="A423" s="96"/>
      <c r="B423" s="96"/>
      <c r="C423" s="96"/>
      <c r="D423" s="96"/>
      <c r="E423" s="96"/>
      <c r="F423" s="96"/>
      <c r="G423" s="61"/>
      <c r="H423" s="61"/>
      <c r="I423" s="97"/>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row>
    <row r="424" spans="1:58" ht="16.5" customHeight="1" x14ac:dyDescent="0.3">
      <c r="A424" s="96"/>
      <c r="B424" s="96"/>
      <c r="C424" s="96"/>
      <c r="D424" s="96"/>
      <c r="E424" s="96"/>
      <c r="F424" s="96"/>
      <c r="G424" s="61"/>
      <c r="H424" s="61"/>
      <c r="I424" s="97"/>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row>
    <row r="425" spans="1:58" ht="16.5" customHeight="1" x14ac:dyDescent="0.3">
      <c r="A425" s="96"/>
      <c r="B425" s="96"/>
      <c r="C425" s="96"/>
      <c r="D425" s="96"/>
      <c r="E425" s="96"/>
      <c r="F425" s="96"/>
      <c r="G425" s="61"/>
      <c r="H425" s="61"/>
      <c r="I425" s="97"/>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row>
    <row r="426" spans="1:58" ht="16.5" customHeight="1" x14ac:dyDescent="0.3">
      <c r="A426" s="96"/>
      <c r="B426" s="96"/>
      <c r="C426" s="96"/>
      <c r="D426" s="96"/>
      <c r="E426" s="96"/>
      <c r="F426" s="96"/>
      <c r="G426" s="61"/>
      <c r="H426" s="61"/>
      <c r="I426" s="97"/>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row>
    <row r="427" spans="1:58" ht="16.5" customHeight="1" x14ac:dyDescent="0.3">
      <c r="A427" s="96"/>
      <c r="B427" s="96"/>
      <c r="C427" s="96"/>
      <c r="D427" s="96"/>
      <c r="E427" s="96"/>
      <c r="F427" s="96"/>
      <c r="G427" s="61"/>
      <c r="H427" s="61"/>
      <c r="I427" s="97"/>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row>
    <row r="428" spans="1:58" ht="16.5" customHeight="1" x14ac:dyDescent="0.3">
      <c r="A428" s="96"/>
      <c r="B428" s="96"/>
      <c r="C428" s="96"/>
      <c r="D428" s="96"/>
      <c r="E428" s="96"/>
      <c r="F428" s="96"/>
      <c r="G428" s="61"/>
      <c r="H428" s="61"/>
      <c r="I428" s="97"/>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row>
    <row r="429" spans="1:58" ht="16.5" customHeight="1" x14ac:dyDescent="0.3">
      <c r="A429" s="96"/>
      <c r="B429" s="96"/>
      <c r="C429" s="96"/>
      <c r="D429" s="96"/>
      <c r="E429" s="96"/>
      <c r="F429" s="96"/>
      <c r="G429" s="61"/>
      <c r="H429" s="61"/>
      <c r="I429" s="97"/>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row>
    <row r="430" spans="1:58" ht="16.5" customHeight="1" x14ac:dyDescent="0.3">
      <c r="A430" s="96"/>
      <c r="B430" s="96"/>
      <c r="C430" s="96"/>
      <c r="D430" s="96"/>
      <c r="E430" s="96"/>
      <c r="F430" s="96"/>
      <c r="G430" s="61"/>
      <c r="H430" s="61"/>
      <c r="I430" s="97"/>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row>
    <row r="431" spans="1:58" ht="16.5" customHeight="1" x14ac:dyDescent="0.3">
      <c r="A431" s="96"/>
      <c r="B431" s="96"/>
      <c r="C431" s="96"/>
      <c r="D431" s="96"/>
      <c r="E431" s="96"/>
      <c r="F431" s="96"/>
      <c r="G431" s="61"/>
      <c r="H431" s="61"/>
      <c r="I431" s="97"/>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row>
    <row r="432" spans="1:58" ht="16.5" customHeight="1" x14ac:dyDescent="0.3">
      <c r="A432" s="96"/>
      <c r="B432" s="96"/>
      <c r="C432" s="96"/>
      <c r="D432" s="96"/>
      <c r="E432" s="96"/>
      <c r="F432" s="96"/>
      <c r="G432" s="61"/>
      <c r="H432" s="61"/>
      <c r="I432" s="97"/>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row>
    <row r="433" spans="1:58" ht="16.5" customHeight="1" x14ac:dyDescent="0.3">
      <c r="A433" s="96"/>
      <c r="B433" s="96"/>
      <c r="C433" s="96"/>
      <c r="D433" s="96"/>
      <c r="E433" s="96"/>
      <c r="F433" s="96"/>
      <c r="G433" s="61"/>
      <c r="H433" s="61"/>
      <c r="I433" s="97"/>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row>
    <row r="434" spans="1:58" ht="16.5" customHeight="1" x14ac:dyDescent="0.3">
      <c r="A434" s="96"/>
      <c r="B434" s="96"/>
      <c r="C434" s="96"/>
      <c r="D434" s="96"/>
      <c r="E434" s="96"/>
      <c r="F434" s="96"/>
      <c r="G434" s="61"/>
      <c r="H434" s="61"/>
      <c r="I434" s="97"/>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row>
    <row r="435" spans="1:58" ht="16.5" customHeight="1" x14ac:dyDescent="0.3">
      <c r="A435" s="96"/>
      <c r="B435" s="96"/>
      <c r="C435" s="96"/>
      <c r="D435" s="96"/>
      <c r="E435" s="96"/>
      <c r="F435" s="96"/>
      <c r="G435" s="61"/>
      <c r="H435" s="61"/>
      <c r="I435" s="97"/>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row>
    <row r="436" spans="1:58" ht="16.5" customHeight="1" x14ac:dyDescent="0.3">
      <c r="A436" s="96"/>
      <c r="B436" s="96"/>
      <c r="C436" s="96"/>
      <c r="D436" s="96"/>
      <c r="E436" s="96"/>
      <c r="F436" s="96"/>
      <c r="G436" s="61"/>
      <c r="H436" s="61"/>
      <c r="I436" s="97"/>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row>
    <row r="437" spans="1:58" ht="16.5" customHeight="1" x14ac:dyDescent="0.3">
      <c r="A437" s="96"/>
      <c r="B437" s="96"/>
      <c r="C437" s="96"/>
      <c r="D437" s="96"/>
      <c r="E437" s="96"/>
      <c r="F437" s="96"/>
      <c r="G437" s="61"/>
      <c r="H437" s="61"/>
      <c r="I437" s="97"/>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row>
    <row r="438" spans="1:58" ht="16.5" customHeight="1" x14ac:dyDescent="0.3">
      <c r="A438" s="96"/>
      <c r="B438" s="96"/>
      <c r="C438" s="96"/>
      <c r="D438" s="96"/>
      <c r="E438" s="96"/>
      <c r="F438" s="96"/>
      <c r="G438" s="61"/>
      <c r="H438" s="61"/>
      <c r="I438" s="97"/>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row>
    <row r="439" spans="1:58" ht="16.5" customHeight="1" x14ac:dyDescent="0.3">
      <c r="A439" s="96"/>
      <c r="B439" s="96"/>
      <c r="C439" s="96"/>
      <c r="D439" s="96"/>
      <c r="E439" s="96"/>
      <c r="F439" s="96"/>
      <c r="G439" s="61"/>
      <c r="H439" s="61"/>
      <c r="I439" s="97"/>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row>
    <row r="440" spans="1:58" ht="16.5" customHeight="1" x14ac:dyDescent="0.3">
      <c r="A440" s="96"/>
      <c r="B440" s="96"/>
      <c r="C440" s="96"/>
      <c r="D440" s="96"/>
      <c r="E440" s="96"/>
      <c r="F440" s="96"/>
      <c r="G440" s="61"/>
      <c r="H440" s="61"/>
      <c r="I440" s="97"/>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row>
    <row r="441" spans="1:58" ht="16.5" customHeight="1" x14ac:dyDescent="0.3">
      <c r="A441" s="96"/>
      <c r="B441" s="96"/>
      <c r="C441" s="96"/>
      <c r="D441" s="96"/>
      <c r="E441" s="96"/>
      <c r="F441" s="96"/>
      <c r="G441" s="61"/>
      <c r="H441" s="61"/>
      <c r="I441" s="97"/>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row>
    <row r="442" spans="1:58" ht="16.5" customHeight="1" x14ac:dyDescent="0.3">
      <c r="A442" s="96"/>
      <c r="B442" s="96"/>
      <c r="C442" s="96"/>
      <c r="D442" s="96"/>
      <c r="E442" s="96"/>
      <c r="F442" s="96"/>
      <c r="G442" s="61"/>
      <c r="H442" s="61"/>
      <c r="I442" s="97"/>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row>
    <row r="443" spans="1:58" ht="16.5" customHeight="1" x14ac:dyDescent="0.3">
      <c r="A443" s="96"/>
      <c r="B443" s="96"/>
      <c r="C443" s="96"/>
      <c r="D443" s="96"/>
      <c r="E443" s="96"/>
      <c r="F443" s="96"/>
      <c r="G443" s="61"/>
      <c r="H443" s="61"/>
      <c r="I443" s="97"/>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row>
    <row r="444" spans="1:58" ht="16.5" customHeight="1" x14ac:dyDescent="0.3">
      <c r="A444" s="96"/>
      <c r="B444" s="96"/>
      <c r="C444" s="96"/>
      <c r="D444" s="96"/>
      <c r="E444" s="96"/>
      <c r="F444" s="96"/>
      <c r="G444" s="61"/>
      <c r="H444" s="61"/>
      <c r="I444" s="97"/>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row>
    <row r="445" spans="1:58" ht="16.5" customHeight="1" x14ac:dyDescent="0.3">
      <c r="A445" s="96"/>
      <c r="B445" s="96"/>
      <c r="C445" s="96"/>
      <c r="D445" s="96"/>
      <c r="E445" s="96"/>
      <c r="F445" s="96"/>
      <c r="G445" s="61"/>
      <c r="H445" s="61"/>
      <c r="I445" s="97"/>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row>
    <row r="446" spans="1:58" ht="16.5" customHeight="1" x14ac:dyDescent="0.3">
      <c r="A446" s="96"/>
      <c r="B446" s="96"/>
      <c r="C446" s="96"/>
      <c r="D446" s="96"/>
      <c r="E446" s="96"/>
      <c r="F446" s="96"/>
      <c r="G446" s="61"/>
      <c r="H446" s="61"/>
      <c r="I446" s="97"/>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row>
    <row r="447" spans="1:58" ht="16.5" customHeight="1" x14ac:dyDescent="0.3">
      <c r="A447" s="96"/>
      <c r="B447" s="96"/>
      <c r="C447" s="96"/>
      <c r="D447" s="96"/>
      <c r="E447" s="96"/>
      <c r="F447" s="96"/>
      <c r="G447" s="61"/>
      <c r="H447" s="61"/>
      <c r="I447" s="97"/>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row>
    <row r="448" spans="1:58" ht="16.5" customHeight="1" x14ac:dyDescent="0.3">
      <c r="A448" s="96"/>
      <c r="B448" s="96"/>
      <c r="C448" s="96"/>
      <c r="D448" s="96"/>
      <c r="E448" s="96"/>
      <c r="F448" s="96"/>
      <c r="G448" s="61"/>
      <c r="H448" s="61"/>
      <c r="I448" s="97"/>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row>
    <row r="449" spans="1:58" ht="16.5" customHeight="1" x14ac:dyDescent="0.3">
      <c r="A449" s="96"/>
      <c r="B449" s="96"/>
      <c r="C449" s="96"/>
      <c r="D449" s="96"/>
      <c r="E449" s="96"/>
      <c r="F449" s="96"/>
      <c r="G449" s="61"/>
      <c r="H449" s="61"/>
      <c r="I449" s="97"/>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row>
    <row r="450" spans="1:58" ht="16.5" customHeight="1" x14ac:dyDescent="0.3">
      <c r="A450" s="96"/>
      <c r="B450" s="96"/>
      <c r="C450" s="96"/>
      <c r="D450" s="96"/>
      <c r="E450" s="96"/>
      <c r="F450" s="96"/>
      <c r="G450" s="61"/>
      <c r="H450" s="61"/>
      <c r="I450" s="97"/>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row>
    <row r="451" spans="1:58" ht="16.5" customHeight="1" x14ac:dyDescent="0.3">
      <c r="A451" s="96"/>
      <c r="B451" s="96"/>
      <c r="C451" s="96"/>
      <c r="D451" s="96"/>
      <c r="E451" s="96"/>
      <c r="F451" s="96"/>
      <c r="G451" s="61"/>
      <c r="H451" s="61"/>
      <c r="I451" s="97"/>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row>
    <row r="452" spans="1:58" ht="16.5" customHeight="1" x14ac:dyDescent="0.3">
      <c r="A452" s="96"/>
      <c r="B452" s="96"/>
      <c r="C452" s="96"/>
      <c r="D452" s="96"/>
      <c r="E452" s="96"/>
      <c r="F452" s="96"/>
      <c r="G452" s="61"/>
      <c r="H452" s="61"/>
      <c r="I452" s="97"/>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row>
    <row r="453" spans="1:58" ht="16.5" customHeight="1" x14ac:dyDescent="0.3">
      <c r="A453" s="96"/>
      <c r="B453" s="96"/>
      <c r="C453" s="96"/>
      <c r="D453" s="96"/>
      <c r="E453" s="96"/>
      <c r="F453" s="96"/>
      <c r="G453" s="61"/>
      <c r="H453" s="61"/>
      <c r="I453" s="97"/>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row>
    <row r="454" spans="1:58" ht="16.5" customHeight="1" x14ac:dyDescent="0.3">
      <c r="A454" s="96"/>
      <c r="B454" s="96"/>
      <c r="C454" s="96"/>
      <c r="D454" s="96"/>
      <c r="E454" s="96"/>
      <c r="F454" s="96"/>
      <c r="G454" s="61"/>
      <c r="H454" s="61"/>
      <c r="I454" s="97"/>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row>
    <row r="455" spans="1:58" ht="16.5" customHeight="1" x14ac:dyDescent="0.3">
      <c r="A455" s="96"/>
      <c r="B455" s="96"/>
      <c r="C455" s="96"/>
      <c r="D455" s="96"/>
      <c r="E455" s="96"/>
      <c r="F455" s="96"/>
      <c r="G455" s="61"/>
      <c r="H455" s="61"/>
      <c r="I455" s="97"/>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row>
    <row r="456" spans="1:58" ht="16.5" customHeight="1" x14ac:dyDescent="0.3">
      <c r="A456" s="96"/>
      <c r="B456" s="96"/>
      <c r="C456" s="96"/>
      <c r="D456" s="96"/>
      <c r="E456" s="96"/>
      <c r="F456" s="96"/>
      <c r="G456" s="61"/>
      <c r="H456" s="61"/>
      <c r="I456" s="97"/>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row>
    <row r="457" spans="1:58" ht="16.5" customHeight="1" x14ac:dyDescent="0.3">
      <c r="A457" s="96"/>
      <c r="B457" s="96"/>
      <c r="C457" s="96"/>
      <c r="D457" s="96"/>
      <c r="E457" s="96"/>
      <c r="F457" s="96"/>
      <c r="G457" s="61"/>
      <c r="H457" s="61"/>
      <c r="I457" s="97"/>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row>
    <row r="458" spans="1:58" ht="16.5" customHeight="1" x14ac:dyDescent="0.3">
      <c r="A458" s="96"/>
      <c r="B458" s="96"/>
      <c r="C458" s="96"/>
      <c r="D458" s="96"/>
      <c r="E458" s="96"/>
      <c r="F458" s="96"/>
      <c r="G458" s="61"/>
      <c r="H458" s="61"/>
      <c r="I458" s="97"/>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row>
    <row r="459" spans="1:58" ht="16.5" customHeight="1" x14ac:dyDescent="0.3">
      <c r="A459" s="96"/>
      <c r="B459" s="96"/>
      <c r="C459" s="96"/>
      <c r="D459" s="96"/>
      <c r="E459" s="96"/>
      <c r="F459" s="96"/>
      <c r="G459" s="61"/>
      <c r="H459" s="61"/>
      <c r="I459" s="97"/>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row>
    <row r="460" spans="1:58" ht="16.5" customHeight="1" x14ac:dyDescent="0.3">
      <c r="A460" s="96"/>
      <c r="B460" s="96"/>
      <c r="C460" s="96"/>
      <c r="D460" s="96"/>
      <c r="E460" s="96"/>
      <c r="F460" s="96"/>
      <c r="G460" s="61"/>
      <c r="H460" s="61"/>
      <c r="I460" s="97"/>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row>
    <row r="461" spans="1:58" ht="16.5" customHeight="1" x14ac:dyDescent="0.3">
      <c r="A461" s="96"/>
      <c r="B461" s="96"/>
      <c r="C461" s="96"/>
      <c r="D461" s="96"/>
      <c r="E461" s="96"/>
      <c r="F461" s="96"/>
      <c r="G461" s="61"/>
      <c r="H461" s="61"/>
      <c r="I461" s="97"/>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row>
    <row r="462" spans="1:58" ht="16.5" customHeight="1" x14ac:dyDescent="0.3">
      <c r="A462" s="96"/>
      <c r="B462" s="96"/>
      <c r="C462" s="96"/>
      <c r="D462" s="96"/>
      <c r="E462" s="96"/>
      <c r="F462" s="96"/>
      <c r="G462" s="61"/>
      <c r="H462" s="61"/>
      <c r="I462" s="97"/>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row>
    <row r="463" spans="1:58" ht="16.5" customHeight="1" x14ac:dyDescent="0.3">
      <c r="A463" s="96"/>
      <c r="B463" s="96"/>
      <c r="C463" s="96"/>
      <c r="D463" s="96"/>
      <c r="E463" s="96"/>
      <c r="F463" s="96"/>
      <c r="G463" s="61"/>
      <c r="H463" s="61"/>
      <c r="I463" s="97"/>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row>
    <row r="464" spans="1:58" ht="16.5" customHeight="1" x14ac:dyDescent="0.3">
      <c r="A464" s="96"/>
      <c r="B464" s="96"/>
      <c r="C464" s="96"/>
      <c r="D464" s="96"/>
      <c r="E464" s="96"/>
      <c r="F464" s="96"/>
      <c r="G464" s="61"/>
      <c r="H464" s="61"/>
      <c r="I464" s="97"/>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row>
    <row r="465" spans="1:58" ht="16.5" customHeight="1" x14ac:dyDescent="0.3">
      <c r="A465" s="96"/>
      <c r="B465" s="96"/>
      <c r="C465" s="96"/>
      <c r="D465" s="96"/>
      <c r="E465" s="96"/>
      <c r="F465" s="96"/>
      <c r="G465" s="61"/>
      <c r="H465" s="61"/>
      <c r="I465" s="97"/>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row>
    <row r="466" spans="1:58" ht="16.5" customHeight="1" x14ac:dyDescent="0.3">
      <c r="A466" s="96"/>
      <c r="B466" s="96"/>
      <c r="C466" s="96"/>
      <c r="D466" s="96"/>
      <c r="E466" s="96"/>
      <c r="F466" s="96"/>
      <c r="G466" s="61"/>
      <c r="H466" s="61"/>
      <c r="I466" s="97"/>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row>
    <row r="467" spans="1:58" ht="16.5" customHeight="1" x14ac:dyDescent="0.3">
      <c r="A467" s="96"/>
      <c r="B467" s="96"/>
      <c r="C467" s="96"/>
      <c r="D467" s="96"/>
      <c r="E467" s="96"/>
      <c r="F467" s="96"/>
      <c r="G467" s="61"/>
      <c r="H467" s="61"/>
      <c r="I467" s="97"/>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row>
    <row r="468" spans="1:58" ht="16.5" customHeight="1" x14ac:dyDescent="0.3">
      <c r="A468" s="96"/>
      <c r="B468" s="96"/>
      <c r="C468" s="96"/>
      <c r="D468" s="96"/>
      <c r="E468" s="96"/>
      <c r="F468" s="96"/>
      <c r="G468" s="61"/>
      <c r="H468" s="61"/>
      <c r="I468" s="97"/>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row>
    <row r="469" spans="1:58" ht="16.5" customHeight="1" x14ac:dyDescent="0.3">
      <c r="A469" s="96"/>
      <c r="B469" s="96"/>
      <c r="C469" s="96"/>
      <c r="D469" s="96"/>
      <c r="E469" s="96"/>
      <c r="F469" s="96"/>
      <c r="G469" s="61"/>
      <c r="H469" s="61"/>
      <c r="I469" s="97"/>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row>
    <row r="470" spans="1:58" ht="16.5" customHeight="1" x14ac:dyDescent="0.3">
      <c r="A470" s="96"/>
      <c r="B470" s="96"/>
      <c r="C470" s="96"/>
      <c r="D470" s="96"/>
      <c r="E470" s="96"/>
      <c r="F470" s="96"/>
      <c r="G470" s="61"/>
      <c r="H470" s="61"/>
      <c r="I470" s="97"/>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row>
    <row r="471" spans="1:58" ht="16.5" customHeight="1" x14ac:dyDescent="0.3">
      <c r="A471" s="96"/>
      <c r="B471" s="96"/>
      <c r="C471" s="96"/>
      <c r="D471" s="96"/>
      <c r="E471" s="96"/>
      <c r="F471" s="96"/>
      <c r="G471" s="61"/>
      <c r="H471" s="61"/>
      <c r="I471" s="97"/>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row>
    <row r="472" spans="1:58" ht="16.5" customHeight="1" x14ac:dyDescent="0.3">
      <c r="A472" s="96"/>
      <c r="B472" s="96"/>
      <c r="C472" s="96"/>
      <c r="D472" s="96"/>
      <c r="E472" s="96"/>
      <c r="F472" s="96"/>
      <c r="G472" s="61"/>
      <c r="H472" s="61"/>
      <c r="I472" s="97"/>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row>
    <row r="473" spans="1:58" ht="16.5" customHeight="1" x14ac:dyDescent="0.3">
      <c r="A473" s="96"/>
      <c r="B473" s="96"/>
      <c r="C473" s="96"/>
      <c r="D473" s="96"/>
      <c r="E473" s="96"/>
      <c r="F473" s="96"/>
      <c r="G473" s="61"/>
      <c r="H473" s="61"/>
      <c r="I473" s="97"/>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row>
    <row r="474" spans="1:58" ht="16.5" customHeight="1" x14ac:dyDescent="0.3">
      <c r="A474" s="96"/>
      <c r="B474" s="96"/>
      <c r="C474" s="96"/>
      <c r="D474" s="96"/>
      <c r="E474" s="96"/>
      <c r="F474" s="96"/>
      <c r="G474" s="61"/>
      <c r="H474" s="61"/>
      <c r="I474" s="97"/>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row>
    <row r="475" spans="1:58" ht="16.5" customHeight="1" x14ac:dyDescent="0.3">
      <c r="A475" s="96"/>
      <c r="B475" s="96"/>
      <c r="C475" s="96"/>
      <c r="D475" s="96"/>
      <c r="E475" s="96"/>
      <c r="F475" s="96"/>
      <c r="G475" s="61"/>
      <c r="H475" s="61"/>
      <c r="I475" s="97"/>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row>
    <row r="476" spans="1:58" ht="16.5" customHeight="1" x14ac:dyDescent="0.3">
      <c r="A476" s="96"/>
      <c r="B476" s="96"/>
      <c r="C476" s="96"/>
      <c r="D476" s="96"/>
      <c r="E476" s="96"/>
      <c r="F476" s="96"/>
      <c r="G476" s="61"/>
      <c r="H476" s="61"/>
      <c r="I476" s="97"/>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row>
    <row r="477" spans="1:58" ht="16.5" customHeight="1" x14ac:dyDescent="0.3">
      <c r="A477" s="96"/>
      <c r="B477" s="96"/>
      <c r="C477" s="96"/>
      <c r="D477" s="96"/>
      <c r="E477" s="96"/>
      <c r="F477" s="96"/>
      <c r="G477" s="61"/>
      <c r="H477" s="61"/>
      <c r="I477" s="97"/>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row>
    <row r="478" spans="1:58" ht="16.5" customHeight="1" x14ac:dyDescent="0.3">
      <c r="A478" s="96"/>
      <c r="B478" s="96"/>
      <c r="C478" s="96"/>
      <c r="D478" s="96"/>
      <c r="E478" s="96"/>
      <c r="F478" s="96"/>
      <c r="G478" s="61"/>
      <c r="H478" s="61"/>
      <c r="I478" s="97"/>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row>
    <row r="479" spans="1:58" ht="16.5" customHeight="1" x14ac:dyDescent="0.3">
      <c r="A479" s="96"/>
      <c r="B479" s="96"/>
      <c r="C479" s="96"/>
      <c r="D479" s="96"/>
      <c r="E479" s="96"/>
      <c r="F479" s="96"/>
      <c r="G479" s="61"/>
      <c r="H479" s="61"/>
      <c r="I479" s="97"/>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row>
    <row r="480" spans="1:58" ht="16.5" customHeight="1" x14ac:dyDescent="0.3">
      <c r="A480" s="96"/>
      <c r="B480" s="96"/>
      <c r="C480" s="96"/>
      <c r="D480" s="96"/>
      <c r="E480" s="96"/>
      <c r="F480" s="96"/>
      <c r="G480" s="61"/>
      <c r="H480" s="61"/>
      <c r="I480" s="97"/>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row>
    <row r="481" spans="1:58" ht="16.5" customHeight="1" x14ac:dyDescent="0.3">
      <c r="A481" s="96"/>
      <c r="B481" s="96"/>
      <c r="C481" s="96"/>
      <c r="D481" s="96"/>
      <c r="E481" s="96"/>
      <c r="F481" s="96"/>
      <c r="G481" s="61"/>
      <c r="H481" s="61"/>
      <c r="I481" s="97"/>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row>
    <row r="482" spans="1:58" ht="16.5" customHeight="1" x14ac:dyDescent="0.3">
      <c r="A482" s="96"/>
      <c r="B482" s="96"/>
      <c r="C482" s="96"/>
      <c r="D482" s="96"/>
      <c r="E482" s="96"/>
      <c r="F482" s="96"/>
      <c r="G482" s="61"/>
      <c r="H482" s="61"/>
      <c r="I482" s="97"/>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row>
    <row r="483" spans="1:58" ht="16.5" customHeight="1" x14ac:dyDescent="0.3">
      <c r="A483" s="96"/>
      <c r="B483" s="96"/>
      <c r="C483" s="96"/>
      <c r="D483" s="96"/>
      <c r="E483" s="96"/>
      <c r="F483" s="96"/>
      <c r="G483" s="61"/>
      <c r="H483" s="61"/>
      <c r="I483" s="97"/>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row>
    <row r="484" spans="1:58" ht="16.5" customHeight="1" x14ac:dyDescent="0.3">
      <c r="A484" s="96"/>
      <c r="B484" s="96"/>
      <c r="C484" s="96"/>
      <c r="D484" s="96"/>
      <c r="E484" s="96"/>
      <c r="F484" s="96"/>
      <c r="G484" s="61"/>
      <c r="H484" s="61"/>
      <c r="I484" s="97"/>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row>
    <row r="485" spans="1:58" ht="16.5" customHeight="1" x14ac:dyDescent="0.3">
      <c r="A485" s="96"/>
      <c r="B485" s="96"/>
      <c r="C485" s="96"/>
      <c r="D485" s="96"/>
      <c r="E485" s="96"/>
      <c r="F485" s="96"/>
      <c r="G485" s="61"/>
      <c r="H485" s="61"/>
      <c r="I485" s="97"/>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row>
    <row r="486" spans="1:58" ht="16.5" customHeight="1" x14ac:dyDescent="0.3">
      <c r="A486" s="96"/>
      <c r="B486" s="96"/>
      <c r="C486" s="96"/>
      <c r="D486" s="96"/>
      <c r="E486" s="96"/>
      <c r="F486" s="96"/>
      <c r="G486" s="61"/>
      <c r="H486" s="61"/>
      <c r="I486" s="97"/>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row>
    <row r="487" spans="1:58" ht="16.5" customHeight="1" x14ac:dyDescent="0.3">
      <c r="A487" s="96"/>
      <c r="B487" s="96"/>
      <c r="C487" s="96"/>
      <c r="D487" s="96"/>
      <c r="E487" s="96"/>
      <c r="F487" s="96"/>
      <c r="G487" s="61"/>
      <c r="H487" s="61"/>
      <c r="I487" s="97"/>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row>
    <row r="488" spans="1:58" ht="16.5" customHeight="1" x14ac:dyDescent="0.3">
      <c r="A488" s="96"/>
      <c r="B488" s="96"/>
      <c r="C488" s="96"/>
      <c r="D488" s="96"/>
      <c r="E488" s="96"/>
      <c r="F488" s="96"/>
      <c r="G488" s="61"/>
      <c r="H488" s="61"/>
      <c r="I488" s="97"/>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row>
    <row r="489" spans="1:58" ht="16.5" customHeight="1" x14ac:dyDescent="0.3">
      <c r="A489" s="96"/>
      <c r="B489" s="96"/>
      <c r="C489" s="96"/>
      <c r="D489" s="96"/>
      <c r="E489" s="96"/>
      <c r="F489" s="96"/>
      <c r="G489" s="61"/>
      <c r="H489" s="61"/>
      <c r="I489" s="97"/>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row>
    <row r="490" spans="1:58" ht="16.5" customHeight="1" x14ac:dyDescent="0.3">
      <c r="A490" s="96"/>
      <c r="B490" s="96"/>
      <c r="C490" s="96"/>
      <c r="D490" s="96"/>
      <c r="E490" s="96"/>
      <c r="F490" s="96"/>
      <c r="G490" s="61"/>
      <c r="H490" s="61"/>
      <c r="I490" s="97"/>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row>
    <row r="491" spans="1:58" ht="16.5" customHeight="1" x14ac:dyDescent="0.3">
      <c r="A491" s="96"/>
      <c r="B491" s="96"/>
      <c r="C491" s="96"/>
      <c r="D491" s="96"/>
      <c r="E491" s="96"/>
      <c r="F491" s="96"/>
      <c r="G491" s="61"/>
      <c r="H491" s="61"/>
      <c r="I491" s="97"/>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row>
    <row r="492" spans="1:58" ht="16.5" customHeight="1" x14ac:dyDescent="0.3">
      <c r="A492" s="96"/>
      <c r="B492" s="96"/>
      <c r="C492" s="96"/>
      <c r="D492" s="96"/>
      <c r="E492" s="96"/>
      <c r="F492" s="96"/>
      <c r="G492" s="61"/>
      <c r="H492" s="61"/>
      <c r="I492" s="97"/>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row>
    <row r="493" spans="1:58" ht="16.5" customHeight="1" x14ac:dyDescent="0.3">
      <c r="A493" s="96"/>
      <c r="B493" s="96"/>
      <c r="C493" s="96"/>
      <c r="D493" s="96"/>
      <c r="E493" s="96"/>
      <c r="F493" s="96"/>
      <c r="G493" s="61"/>
      <c r="H493" s="61"/>
      <c r="I493" s="97"/>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row>
    <row r="494" spans="1:58" ht="16.5" customHeight="1" x14ac:dyDescent="0.3">
      <c r="A494" s="96"/>
      <c r="B494" s="96"/>
      <c r="C494" s="96"/>
      <c r="D494" s="96"/>
      <c r="E494" s="96"/>
      <c r="F494" s="96"/>
      <c r="G494" s="61"/>
      <c r="H494" s="61"/>
      <c r="I494" s="97"/>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row>
    <row r="495" spans="1:58" ht="16.5" customHeight="1" x14ac:dyDescent="0.3">
      <c r="A495" s="96"/>
      <c r="B495" s="96"/>
      <c r="C495" s="96"/>
      <c r="D495" s="96"/>
      <c r="E495" s="96"/>
      <c r="F495" s="96"/>
      <c r="G495" s="61"/>
      <c r="H495" s="61"/>
      <c r="I495" s="97"/>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row>
    <row r="496" spans="1:58" ht="16.5" customHeight="1" x14ac:dyDescent="0.3">
      <c r="A496" s="96"/>
      <c r="B496" s="96"/>
      <c r="C496" s="96"/>
      <c r="D496" s="96"/>
      <c r="E496" s="96"/>
      <c r="F496" s="96"/>
      <c r="G496" s="61"/>
      <c r="H496" s="61"/>
      <c r="I496" s="97"/>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row>
    <row r="497" spans="1:58" ht="16.5" customHeight="1" x14ac:dyDescent="0.3">
      <c r="A497" s="96"/>
      <c r="B497" s="96"/>
      <c r="C497" s="96"/>
      <c r="D497" s="96"/>
      <c r="E497" s="96"/>
      <c r="F497" s="96"/>
      <c r="G497" s="61"/>
      <c r="H497" s="61"/>
      <c r="I497" s="97"/>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row>
    <row r="498" spans="1:58" ht="16.5" customHeight="1" x14ac:dyDescent="0.3">
      <c r="A498" s="96"/>
      <c r="B498" s="96"/>
      <c r="C498" s="96"/>
      <c r="D498" s="96"/>
      <c r="E498" s="96"/>
      <c r="F498" s="96"/>
      <c r="G498" s="61"/>
      <c r="H498" s="61"/>
      <c r="I498" s="97"/>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row>
    <row r="499" spans="1:58" ht="16.5" customHeight="1" x14ac:dyDescent="0.3">
      <c r="A499" s="96"/>
      <c r="B499" s="96"/>
      <c r="C499" s="96"/>
      <c r="D499" s="96"/>
      <c r="E499" s="96"/>
      <c r="F499" s="96"/>
      <c r="G499" s="61"/>
      <c r="H499" s="61"/>
      <c r="I499" s="97"/>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row>
    <row r="500" spans="1:58" ht="16.5" customHeight="1" x14ac:dyDescent="0.3">
      <c r="A500" s="96"/>
      <c r="B500" s="96"/>
      <c r="C500" s="96"/>
      <c r="D500" s="96"/>
      <c r="E500" s="96"/>
      <c r="F500" s="96"/>
      <c r="G500" s="61"/>
      <c r="H500" s="61"/>
      <c r="I500" s="97"/>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row>
    <row r="501" spans="1:58" ht="16.5" customHeight="1" x14ac:dyDescent="0.3">
      <c r="A501" s="96"/>
      <c r="B501" s="96"/>
      <c r="C501" s="96"/>
      <c r="D501" s="96"/>
      <c r="E501" s="96"/>
      <c r="F501" s="96"/>
      <c r="G501" s="61"/>
      <c r="H501" s="61"/>
      <c r="I501" s="97"/>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row>
    <row r="502" spans="1:58" ht="16.5" customHeight="1" x14ac:dyDescent="0.3">
      <c r="A502" s="96"/>
      <c r="B502" s="96"/>
      <c r="C502" s="96"/>
      <c r="D502" s="96"/>
      <c r="E502" s="96"/>
      <c r="F502" s="96"/>
      <c r="G502" s="61"/>
      <c r="H502" s="61"/>
      <c r="I502" s="97"/>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row>
    <row r="503" spans="1:58" ht="16.5" customHeight="1" x14ac:dyDescent="0.3">
      <c r="A503" s="96"/>
      <c r="B503" s="96"/>
      <c r="C503" s="96"/>
      <c r="D503" s="96"/>
      <c r="E503" s="96"/>
      <c r="F503" s="96"/>
      <c r="G503" s="61"/>
      <c r="H503" s="61"/>
      <c r="I503" s="97"/>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row>
    <row r="504" spans="1:58" ht="16.5" customHeight="1" x14ac:dyDescent="0.3">
      <c r="A504" s="96"/>
      <c r="B504" s="96"/>
      <c r="C504" s="96"/>
      <c r="D504" s="96"/>
      <c r="E504" s="96"/>
      <c r="F504" s="96"/>
      <c r="G504" s="61"/>
      <c r="H504" s="61"/>
      <c r="I504" s="97"/>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row>
    <row r="505" spans="1:58" ht="16.5" customHeight="1" x14ac:dyDescent="0.3">
      <c r="A505" s="96"/>
      <c r="B505" s="96"/>
      <c r="C505" s="96"/>
      <c r="D505" s="96"/>
      <c r="E505" s="96"/>
      <c r="F505" s="96"/>
      <c r="G505" s="61"/>
      <c r="H505" s="61"/>
      <c r="I505" s="97"/>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row>
    <row r="506" spans="1:58" ht="16.5" customHeight="1" x14ac:dyDescent="0.3">
      <c r="A506" s="96"/>
      <c r="B506" s="96"/>
      <c r="C506" s="96"/>
      <c r="D506" s="96"/>
      <c r="E506" s="96"/>
      <c r="F506" s="96"/>
      <c r="G506" s="61"/>
      <c r="H506" s="61"/>
      <c r="I506" s="97"/>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row>
    <row r="507" spans="1:58" ht="16.5" customHeight="1" x14ac:dyDescent="0.3">
      <c r="A507" s="96"/>
      <c r="B507" s="96"/>
      <c r="C507" s="96"/>
      <c r="D507" s="96"/>
      <c r="E507" s="96"/>
      <c r="F507" s="96"/>
      <c r="G507" s="61"/>
      <c r="H507" s="61"/>
      <c r="I507" s="97"/>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row>
    <row r="508" spans="1:58" ht="16.5" customHeight="1" x14ac:dyDescent="0.3">
      <c r="A508" s="96"/>
      <c r="B508" s="96"/>
      <c r="C508" s="96"/>
      <c r="D508" s="96"/>
      <c r="E508" s="96"/>
      <c r="F508" s="96"/>
      <c r="G508" s="61"/>
      <c r="H508" s="61"/>
      <c r="I508" s="97"/>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row>
    <row r="509" spans="1:58" ht="16.5" customHeight="1" x14ac:dyDescent="0.3">
      <c r="A509" s="96"/>
      <c r="B509" s="96"/>
      <c r="C509" s="96"/>
      <c r="D509" s="96"/>
      <c r="E509" s="96"/>
      <c r="F509" s="96"/>
      <c r="G509" s="61"/>
      <c r="H509" s="61"/>
      <c r="I509" s="97"/>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row>
    <row r="510" spans="1:58" ht="16.5" customHeight="1" x14ac:dyDescent="0.3">
      <c r="A510" s="96"/>
      <c r="B510" s="96"/>
      <c r="C510" s="96"/>
      <c r="D510" s="96"/>
      <c r="E510" s="96"/>
      <c r="F510" s="96"/>
      <c r="G510" s="61"/>
      <c r="H510" s="61"/>
      <c r="I510" s="97"/>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row>
    <row r="511" spans="1:58" ht="16.5" customHeight="1" x14ac:dyDescent="0.3">
      <c r="A511" s="96"/>
      <c r="B511" s="96"/>
      <c r="C511" s="96"/>
      <c r="D511" s="96"/>
      <c r="E511" s="96"/>
      <c r="F511" s="96"/>
      <c r="G511" s="61"/>
      <c r="H511" s="61"/>
      <c r="I511" s="97"/>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row>
    <row r="512" spans="1:58" ht="16.5" customHeight="1" x14ac:dyDescent="0.3">
      <c r="A512" s="96"/>
      <c r="B512" s="96"/>
      <c r="C512" s="96"/>
      <c r="D512" s="96"/>
      <c r="E512" s="96"/>
      <c r="F512" s="96"/>
      <c r="G512" s="61"/>
      <c r="H512" s="61"/>
      <c r="I512" s="97"/>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row>
    <row r="513" spans="1:58" ht="16.5" customHeight="1" x14ac:dyDescent="0.3">
      <c r="A513" s="96"/>
      <c r="B513" s="96"/>
      <c r="C513" s="96"/>
      <c r="D513" s="96"/>
      <c r="E513" s="96"/>
      <c r="F513" s="96"/>
      <c r="G513" s="61"/>
      <c r="H513" s="61"/>
      <c r="I513" s="97"/>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row>
    <row r="514" spans="1:58" ht="16.5" customHeight="1" x14ac:dyDescent="0.3">
      <c r="A514" s="96"/>
      <c r="B514" s="96"/>
      <c r="C514" s="96"/>
      <c r="D514" s="96"/>
      <c r="E514" s="96"/>
      <c r="F514" s="96"/>
      <c r="G514" s="61"/>
      <c r="H514" s="61"/>
      <c r="I514" s="97"/>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row>
    <row r="515" spans="1:58" ht="16.5" customHeight="1" x14ac:dyDescent="0.3">
      <c r="A515" s="96"/>
      <c r="B515" s="96"/>
      <c r="C515" s="96"/>
      <c r="D515" s="96"/>
      <c r="E515" s="96"/>
      <c r="F515" s="96"/>
      <c r="G515" s="61"/>
      <c r="H515" s="61"/>
      <c r="I515" s="97"/>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row>
    <row r="516" spans="1:58" ht="16.5" customHeight="1" x14ac:dyDescent="0.3">
      <c r="A516" s="96"/>
      <c r="B516" s="96"/>
      <c r="C516" s="96"/>
      <c r="D516" s="96"/>
      <c r="E516" s="96"/>
      <c r="F516" s="96"/>
      <c r="G516" s="61"/>
      <c r="H516" s="61"/>
      <c r="I516" s="97"/>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row>
    <row r="517" spans="1:58" ht="16.5" customHeight="1" x14ac:dyDescent="0.3">
      <c r="A517" s="96"/>
      <c r="B517" s="96"/>
      <c r="C517" s="96"/>
      <c r="D517" s="96"/>
      <c r="E517" s="96"/>
      <c r="F517" s="96"/>
      <c r="G517" s="61"/>
      <c r="H517" s="61"/>
      <c r="I517" s="97"/>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row>
    <row r="518" spans="1:58" ht="16.5" customHeight="1" x14ac:dyDescent="0.3">
      <c r="A518" s="96"/>
      <c r="B518" s="96"/>
      <c r="C518" s="96"/>
      <c r="D518" s="96"/>
      <c r="E518" s="96"/>
      <c r="F518" s="96"/>
      <c r="G518" s="61"/>
      <c r="H518" s="61"/>
      <c r="I518" s="97"/>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row>
    <row r="519" spans="1:58" ht="16.5" customHeight="1" x14ac:dyDescent="0.3">
      <c r="A519" s="96"/>
      <c r="B519" s="96"/>
      <c r="C519" s="96"/>
      <c r="D519" s="96"/>
      <c r="E519" s="96"/>
      <c r="F519" s="96"/>
      <c r="G519" s="61"/>
      <c r="H519" s="61"/>
      <c r="I519" s="97"/>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row>
    <row r="520" spans="1:58" ht="16.5" customHeight="1" x14ac:dyDescent="0.3">
      <c r="A520" s="96"/>
      <c r="B520" s="96"/>
      <c r="C520" s="96"/>
      <c r="D520" s="96"/>
      <c r="E520" s="96"/>
      <c r="F520" s="96"/>
      <c r="G520" s="61"/>
      <c r="H520" s="61"/>
      <c r="I520" s="97"/>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row>
    <row r="521" spans="1:58" ht="16.5" customHeight="1" x14ac:dyDescent="0.3">
      <c r="A521" s="96"/>
      <c r="B521" s="96"/>
      <c r="C521" s="96"/>
      <c r="D521" s="96"/>
      <c r="E521" s="96"/>
      <c r="F521" s="96"/>
      <c r="G521" s="61"/>
      <c r="H521" s="61"/>
      <c r="I521" s="97"/>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row>
    <row r="522" spans="1:58" ht="16.5" customHeight="1" x14ac:dyDescent="0.3">
      <c r="A522" s="96"/>
      <c r="B522" s="96"/>
      <c r="C522" s="96"/>
      <c r="D522" s="96"/>
      <c r="E522" s="96"/>
      <c r="F522" s="96"/>
      <c r="G522" s="61"/>
      <c r="H522" s="61"/>
      <c r="I522" s="97"/>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row>
    <row r="523" spans="1:58" ht="16.5" customHeight="1" x14ac:dyDescent="0.3">
      <c r="A523" s="96"/>
      <c r="B523" s="96"/>
      <c r="C523" s="96"/>
      <c r="D523" s="96"/>
      <c r="E523" s="96"/>
      <c r="F523" s="96"/>
      <c r="G523" s="61"/>
      <c r="H523" s="61"/>
      <c r="I523" s="97"/>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row>
    <row r="524" spans="1:58" ht="16.5" customHeight="1" x14ac:dyDescent="0.3">
      <c r="A524" s="96"/>
      <c r="B524" s="96"/>
      <c r="C524" s="96"/>
      <c r="D524" s="96"/>
      <c r="E524" s="96"/>
      <c r="F524" s="96"/>
      <c r="G524" s="61"/>
      <c r="H524" s="61"/>
      <c r="I524" s="97"/>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row>
    <row r="525" spans="1:58" ht="16.5" customHeight="1" x14ac:dyDescent="0.3">
      <c r="A525" s="96"/>
      <c r="B525" s="96"/>
      <c r="C525" s="96"/>
      <c r="D525" s="96"/>
      <c r="E525" s="96"/>
      <c r="F525" s="96"/>
      <c r="G525" s="61"/>
      <c r="H525" s="61"/>
      <c r="I525" s="97"/>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row>
    <row r="526" spans="1:58" ht="16.5" customHeight="1" x14ac:dyDescent="0.3">
      <c r="A526" s="96"/>
      <c r="B526" s="96"/>
      <c r="C526" s="96"/>
      <c r="D526" s="96"/>
      <c r="E526" s="96"/>
      <c r="F526" s="96"/>
      <c r="G526" s="61"/>
      <c r="H526" s="61"/>
      <c r="I526" s="97"/>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row>
    <row r="527" spans="1:58" ht="16.5" customHeight="1" x14ac:dyDescent="0.3">
      <c r="A527" s="96"/>
      <c r="B527" s="96"/>
      <c r="C527" s="96"/>
      <c r="D527" s="96"/>
      <c r="E527" s="96"/>
      <c r="F527" s="96"/>
      <c r="G527" s="61"/>
      <c r="H527" s="61"/>
      <c r="I527" s="97"/>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row>
    <row r="528" spans="1:58" ht="16.5" customHeight="1" x14ac:dyDescent="0.3">
      <c r="A528" s="96"/>
      <c r="B528" s="96"/>
      <c r="C528" s="96"/>
      <c r="D528" s="96"/>
      <c r="E528" s="96"/>
      <c r="F528" s="96"/>
      <c r="G528" s="61"/>
      <c r="H528" s="61"/>
      <c r="I528" s="97"/>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row>
    <row r="529" spans="1:58" ht="16.5" customHeight="1" x14ac:dyDescent="0.3">
      <c r="A529" s="96"/>
      <c r="B529" s="96"/>
      <c r="C529" s="96"/>
      <c r="D529" s="96"/>
      <c r="E529" s="96"/>
      <c r="F529" s="96"/>
      <c r="G529" s="61"/>
      <c r="H529" s="61"/>
      <c r="I529" s="97"/>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row>
    <row r="530" spans="1:58" ht="16.5" customHeight="1" x14ac:dyDescent="0.3">
      <c r="A530" s="96"/>
      <c r="B530" s="96"/>
      <c r="C530" s="96"/>
      <c r="D530" s="96"/>
      <c r="E530" s="96"/>
      <c r="F530" s="96"/>
      <c r="G530" s="61"/>
      <c r="H530" s="61"/>
      <c r="I530" s="97"/>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row>
    <row r="531" spans="1:58" ht="16.5" customHeight="1" x14ac:dyDescent="0.3">
      <c r="A531" s="96"/>
      <c r="B531" s="96"/>
      <c r="C531" s="96"/>
      <c r="D531" s="96"/>
      <c r="E531" s="96"/>
      <c r="F531" s="96"/>
      <c r="G531" s="61"/>
      <c r="H531" s="61"/>
      <c r="I531" s="97"/>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row>
    <row r="532" spans="1:58" ht="16.5" customHeight="1" x14ac:dyDescent="0.3">
      <c r="A532" s="96"/>
      <c r="B532" s="96"/>
      <c r="C532" s="96"/>
      <c r="D532" s="96"/>
      <c r="E532" s="96"/>
      <c r="F532" s="96"/>
      <c r="G532" s="61"/>
      <c r="H532" s="61"/>
      <c r="I532" s="97"/>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row>
    <row r="533" spans="1:58" ht="16.5" customHeight="1" x14ac:dyDescent="0.3">
      <c r="A533" s="96"/>
      <c r="B533" s="96"/>
      <c r="C533" s="96"/>
      <c r="D533" s="96"/>
      <c r="E533" s="96"/>
      <c r="F533" s="96"/>
      <c r="G533" s="61"/>
      <c r="H533" s="61"/>
      <c r="I533" s="97"/>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row>
    <row r="534" spans="1:58" ht="16.5" customHeight="1" x14ac:dyDescent="0.3">
      <c r="A534" s="96"/>
      <c r="B534" s="96"/>
      <c r="C534" s="96"/>
      <c r="D534" s="96"/>
      <c r="E534" s="96"/>
      <c r="F534" s="96"/>
      <c r="G534" s="61"/>
      <c r="H534" s="61"/>
      <c r="I534" s="97"/>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row>
    <row r="535" spans="1:58" ht="16.5" customHeight="1" x14ac:dyDescent="0.3">
      <c r="A535" s="96"/>
      <c r="B535" s="96"/>
      <c r="C535" s="96"/>
      <c r="D535" s="96"/>
      <c r="E535" s="96"/>
      <c r="F535" s="96"/>
      <c r="G535" s="61"/>
      <c r="H535" s="61"/>
      <c r="I535" s="97"/>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row>
    <row r="536" spans="1:58" ht="16.5" customHeight="1" x14ac:dyDescent="0.3">
      <c r="A536" s="96"/>
      <c r="B536" s="96"/>
      <c r="C536" s="96"/>
      <c r="D536" s="96"/>
      <c r="E536" s="96"/>
      <c r="F536" s="96"/>
      <c r="G536" s="61"/>
      <c r="H536" s="61"/>
      <c r="I536" s="97"/>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row>
    <row r="537" spans="1:58" ht="16.5" customHeight="1" x14ac:dyDescent="0.3">
      <c r="A537" s="96"/>
      <c r="B537" s="96"/>
      <c r="C537" s="96"/>
      <c r="D537" s="96"/>
      <c r="E537" s="96"/>
      <c r="F537" s="96"/>
      <c r="G537" s="61"/>
      <c r="H537" s="61"/>
      <c r="I537" s="97"/>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row>
    <row r="538" spans="1:58" ht="16.5" customHeight="1" x14ac:dyDescent="0.3">
      <c r="A538" s="96"/>
      <c r="B538" s="96"/>
      <c r="C538" s="96"/>
      <c r="D538" s="96"/>
      <c r="E538" s="96"/>
      <c r="F538" s="96"/>
      <c r="G538" s="61"/>
      <c r="H538" s="61"/>
      <c r="I538" s="97"/>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row>
    <row r="539" spans="1:58" ht="16.5" customHeight="1" x14ac:dyDescent="0.3">
      <c r="A539" s="96"/>
      <c r="B539" s="96"/>
      <c r="C539" s="96"/>
      <c r="D539" s="96"/>
      <c r="E539" s="96"/>
      <c r="F539" s="96"/>
      <c r="G539" s="61"/>
      <c r="H539" s="61"/>
      <c r="I539" s="97"/>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row>
    <row r="540" spans="1:58" ht="16.5" customHeight="1" x14ac:dyDescent="0.3">
      <c r="A540" s="96"/>
      <c r="B540" s="96"/>
      <c r="C540" s="96"/>
      <c r="D540" s="96"/>
      <c r="E540" s="96"/>
      <c r="F540" s="96"/>
      <c r="G540" s="61"/>
      <c r="H540" s="61"/>
      <c r="I540" s="97"/>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row>
    <row r="541" spans="1:58" ht="16.5" customHeight="1" x14ac:dyDescent="0.3">
      <c r="A541" s="96"/>
      <c r="B541" s="96"/>
      <c r="C541" s="96"/>
      <c r="D541" s="96"/>
      <c r="E541" s="96"/>
      <c r="F541" s="96"/>
      <c r="G541" s="61"/>
      <c r="H541" s="61"/>
      <c r="I541" s="97"/>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row>
    <row r="542" spans="1:58" ht="16.5" customHeight="1" x14ac:dyDescent="0.3">
      <c r="A542" s="96"/>
      <c r="B542" s="96"/>
      <c r="C542" s="96"/>
      <c r="D542" s="96"/>
      <c r="E542" s="96"/>
      <c r="F542" s="96"/>
      <c r="G542" s="61"/>
      <c r="H542" s="61"/>
      <c r="I542" s="97"/>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row>
    <row r="543" spans="1:58" ht="16.5" customHeight="1" x14ac:dyDescent="0.3">
      <c r="A543" s="96"/>
      <c r="B543" s="96"/>
      <c r="C543" s="96"/>
      <c r="D543" s="96"/>
      <c r="E543" s="96"/>
      <c r="F543" s="96"/>
      <c r="G543" s="61"/>
      <c r="H543" s="61"/>
      <c r="I543" s="97"/>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row>
    <row r="544" spans="1:58" ht="16.5" customHeight="1" x14ac:dyDescent="0.3">
      <c r="A544" s="96"/>
      <c r="B544" s="96"/>
      <c r="C544" s="96"/>
      <c r="D544" s="96"/>
      <c r="E544" s="96"/>
      <c r="F544" s="96"/>
      <c r="G544" s="61"/>
      <c r="H544" s="61"/>
      <c r="I544" s="97"/>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row>
    <row r="545" spans="1:58" ht="16.5" customHeight="1" x14ac:dyDescent="0.3">
      <c r="A545" s="96"/>
      <c r="B545" s="96"/>
      <c r="C545" s="96"/>
      <c r="D545" s="96"/>
      <c r="E545" s="96"/>
      <c r="F545" s="96"/>
      <c r="G545" s="61"/>
      <c r="H545" s="61"/>
      <c r="I545" s="97"/>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row>
    <row r="546" spans="1:58" ht="16.5" customHeight="1" x14ac:dyDescent="0.3">
      <c r="A546" s="96"/>
      <c r="B546" s="96"/>
      <c r="C546" s="96"/>
      <c r="D546" s="96"/>
      <c r="E546" s="96"/>
      <c r="F546" s="96"/>
      <c r="G546" s="61"/>
      <c r="H546" s="61"/>
      <c r="I546" s="97"/>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row>
    <row r="547" spans="1:58" ht="16.5" customHeight="1" x14ac:dyDescent="0.3">
      <c r="A547" s="96"/>
      <c r="B547" s="96"/>
      <c r="C547" s="96"/>
      <c r="D547" s="96"/>
      <c r="E547" s="96"/>
      <c r="F547" s="96"/>
      <c r="G547" s="61"/>
      <c r="H547" s="61"/>
      <c r="I547" s="97"/>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row>
    <row r="548" spans="1:58" ht="16.5" customHeight="1" x14ac:dyDescent="0.3">
      <c r="A548" s="96"/>
      <c r="B548" s="96"/>
      <c r="C548" s="96"/>
      <c r="D548" s="96"/>
      <c r="E548" s="96"/>
      <c r="F548" s="96"/>
      <c r="G548" s="61"/>
      <c r="H548" s="61"/>
      <c r="I548" s="97"/>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row>
    <row r="549" spans="1:58" ht="16.5" customHeight="1" x14ac:dyDescent="0.3">
      <c r="A549" s="96"/>
      <c r="B549" s="96"/>
      <c r="C549" s="96"/>
      <c r="D549" s="96"/>
      <c r="E549" s="96"/>
      <c r="F549" s="96"/>
      <c r="G549" s="61"/>
      <c r="H549" s="61"/>
      <c r="I549" s="97"/>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row>
    <row r="550" spans="1:58" ht="16.5" customHeight="1" x14ac:dyDescent="0.3">
      <c r="A550" s="96"/>
      <c r="B550" s="96"/>
      <c r="C550" s="96"/>
      <c r="D550" s="96"/>
      <c r="E550" s="96"/>
      <c r="F550" s="96"/>
      <c r="G550" s="61"/>
      <c r="H550" s="61"/>
      <c r="I550" s="97"/>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row>
    <row r="551" spans="1:58" ht="16.5" customHeight="1" x14ac:dyDescent="0.3">
      <c r="A551" s="96"/>
      <c r="B551" s="96"/>
      <c r="C551" s="96"/>
      <c r="D551" s="96"/>
      <c r="E551" s="96"/>
      <c r="F551" s="96"/>
      <c r="G551" s="61"/>
      <c r="H551" s="61"/>
      <c r="I551" s="97"/>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row>
    <row r="552" spans="1:58" ht="16.5" customHeight="1" x14ac:dyDescent="0.3">
      <c r="A552" s="96"/>
      <c r="B552" s="96"/>
      <c r="C552" s="96"/>
      <c r="D552" s="96"/>
      <c r="E552" s="96"/>
      <c r="F552" s="96"/>
      <c r="G552" s="61"/>
      <c r="H552" s="61"/>
      <c r="I552" s="97"/>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row>
    <row r="553" spans="1:58" ht="16.5" customHeight="1" x14ac:dyDescent="0.3">
      <c r="A553" s="96"/>
      <c r="B553" s="96"/>
      <c r="C553" s="96"/>
      <c r="D553" s="96"/>
      <c r="E553" s="96"/>
      <c r="F553" s="96"/>
      <c r="G553" s="61"/>
      <c r="H553" s="61"/>
      <c r="I553" s="97"/>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row>
    <row r="554" spans="1:58" ht="16.5" customHeight="1" x14ac:dyDescent="0.3">
      <c r="A554" s="96"/>
      <c r="B554" s="96"/>
      <c r="C554" s="96"/>
      <c r="D554" s="96"/>
      <c r="E554" s="96"/>
      <c r="F554" s="96"/>
      <c r="G554" s="61"/>
      <c r="H554" s="61"/>
      <c r="I554" s="97"/>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row>
    <row r="555" spans="1:58" ht="16.5" customHeight="1" x14ac:dyDescent="0.3">
      <c r="A555" s="96"/>
      <c r="B555" s="96"/>
      <c r="C555" s="96"/>
      <c r="D555" s="96"/>
      <c r="E555" s="96"/>
      <c r="F555" s="96"/>
      <c r="G555" s="61"/>
      <c r="H555" s="61"/>
      <c r="I555" s="97"/>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row>
    <row r="556" spans="1:58" ht="16.5" customHeight="1" x14ac:dyDescent="0.3">
      <c r="A556" s="96"/>
      <c r="B556" s="96"/>
      <c r="C556" s="96"/>
      <c r="D556" s="96"/>
      <c r="E556" s="96"/>
      <c r="F556" s="96"/>
      <c r="G556" s="61"/>
      <c r="H556" s="61"/>
      <c r="I556" s="97"/>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row>
    <row r="557" spans="1:58" ht="16.5" customHeight="1" x14ac:dyDescent="0.3">
      <c r="A557" s="96"/>
      <c r="B557" s="96"/>
      <c r="C557" s="96"/>
      <c r="D557" s="96"/>
      <c r="E557" s="96"/>
      <c r="F557" s="96"/>
      <c r="G557" s="61"/>
      <c r="H557" s="61"/>
      <c r="I557" s="97"/>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row>
    <row r="558" spans="1:58" ht="16.5" customHeight="1" x14ac:dyDescent="0.3">
      <c r="A558" s="96"/>
      <c r="B558" s="96"/>
      <c r="C558" s="96"/>
      <c r="D558" s="96"/>
      <c r="E558" s="96"/>
      <c r="F558" s="96"/>
      <c r="G558" s="61"/>
      <c r="H558" s="61"/>
      <c r="I558" s="97"/>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row>
    <row r="559" spans="1:58" ht="16.5" customHeight="1" x14ac:dyDescent="0.3">
      <c r="A559" s="96"/>
      <c r="B559" s="96"/>
      <c r="C559" s="96"/>
      <c r="D559" s="96"/>
      <c r="E559" s="96"/>
      <c r="F559" s="96"/>
      <c r="G559" s="61"/>
      <c r="H559" s="61"/>
      <c r="I559" s="97"/>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row>
    <row r="560" spans="1:58" ht="16.5" customHeight="1" x14ac:dyDescent="0.3">
      <c r="A560" s="96"/>
      <c r="B560" s="96"/>
      <c r="C560" s="96"/>
      <c r="D560" s="96"/>
      <c r="E560" s="96"/>
      <c r="F560" s="96"/>
      <c r="G560" s="61"/>
      <c r="H560" s="61"/>
      <c r="I560" s="97"/>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row>
    <row r="561" spans="1:58" ht="16.5" customHeight="1" x14ac:dyDescent="0.3">
      <c r="A561" s="96"/>
      <c r="B561" s="96"/>
      <c r="C561" s="96"/>
      <c r="D561" s="96"/>
      <c r="E561" s="96"/>
      <c r="F561" s="96"/>
      <c r="G561" s="61"/>
      <c r="H561" s="61"/>
      <c r="I561" s="97"/>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row>
    <row r="562" spans="1:58" ht="16.5" customHeight="1" x14ac:dyDescent="0.3">
      <c r="A562" s="96"/>
      <c r="B562" s="96"/>
      <c r="C562" s="96"/>
      <c r="D562" s="96"/>
      <c r="E562" s="96"/>
      <c r="F562" s="96"/>
      <c r="G562" s="61"/>
      <c r="H562" s="61"/>
      <c r="I562" s="97"/>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row>
    <row r="563" spans="1:58" ht="16.5" customHeight="1" x14ac:dyDescent="0.3">
      <c r="A563" s="96"/>
      <c r="B563" s="96"/>
      <c r="C563" s="96"/>
      <c r="D563" s="96"/>
      <c r="E563" s="96"/>
      <c r="F563" s="96"/>
      <c r="G563" s="61"/>
      <c r="H563" s="61"/>
      <c r="I563" s="97"/>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row>
    <row r="564" spans="1:58" ht="16.5" customHeight="1" x14ac:dyDescent="0.3">
      <c r="A564" s="96"/>
      <c r="B564" s="96"/>
      <c r="C564" s="96"/>
      <c r="D564" s="96"/>
      <c r="E564" s="96"/>
      <c r="F564" s="96"/>
      <c r="G564" s="61"/>
      <c r="H564" s="61"/>
      <c r="I564" s="97"/>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row>
    <row r="565" spans="1:58" ht="16.5" customHeight="1" x14ac:dyDescent="0.3">
      <c r="A565" s="96"/>
      <c r="B565" s="96"/>
      <c r="C565" s="96"/>
      <c r="D565" s="96"/>
      <c r="E565" s="96"/>
      <c r="F565" s="96"/>
      <c r="G565" s="61"/>
      <c r="H565" s="61"/>
      <c r="I565" s="97"/>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row>
    <row r="566" spans="1:58" ht="16.5" customHeight="1" x14ac:dyDescent="0.3">
      <c r="A566" s="96"/>
      <c r="B566" s="96"/>
      <c r="C566" s="96"/>
      <c r="D566" s="96"/>
      <c r="E566" s="96"/>
      <c r="F566" s="96"/>
      <c r="G566" s="61"/>
      <c r="H566" s="61"/>
      <c r="I566" s="97"/>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row>
    <row r="567" spans="1:58" ht="16.5" customHeight="1" x14ac:dyDescent="0.3">
      <c r="A567" s="96"/>
      <c r="B567" s="96"/>
      <c r="C567" s="96"/>
      <c r="D567" s="96"/>
      <c r="E567" s="96"/>
      <c r="F567" s="96"/>
      <c r="G567" s="61"/>
      <c r="H567" s="61"/>
      <c r="I567" s="97"/>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row>
    <row r="568" spans="1:58" ht="16.5" customHeight="1" x14ac:dyDescent="0.3">
      <c r="A568" s="96"/>
      <c r="B568" s="96"/>
      <c r="C568" s="96"/>
      <c r="D568" s="96"/>
      <c r="E568" s="96"/>
      <c r="F568" s="96"/>
      <c r="G568" s="61"/>
      <c r="H568" s="61"/>
      <c r="I568" s="97"/>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row>
    <row r="569" spans="1:58" ht="16.5" customHeight="1" x14ac:dyDescent="0.3">
      <c r="A569" s="96"/>
      <c r="B569" s="96"/>
      <c r="C569" s="96"/>
      <c r="D569" s="96"/>
      <c r="E569" s="96"/>
      <c r="F569" s="96"/>
      <c r="G569" s="61"/>
      <c r="H569" s="61"/>
      <c r="I569" s="97"/>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row>
    <row r="570" spans="1:58" ht="16.5" customHeight="1" x14ac:dyDescent="0.3">
      <c r="A570" s="96"/>
      <c r="B570" s="96"/>
      <c r="C570" s="96"/>
      <c r="D570" s="96"/>
      <c r="E570" s="96"/>
      <c r="F570" s="96"/>
      <c r="G570" s="61"/>
      <c r="H570" s="61"/>
      <c r="I570" s="97"/>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row>
    <row r="571" spans="1:58" ht="16.5" customHeight="1" x14ac:dyDescent="0.3">
      <c r="A571" s="96"/>
      <c r="B571" s="96"/>
      <c r="C571" s="96"/>
      <c r="D571" s="96"/>
      <c r="E571" s="96"/>
      <c r="F571" s="96"/>
      <c r="G571" s="61"/>
      <c r="H571" s="61"/>
      <c r="I571" s="97"/>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row>
    <row r="572" spans="1:58" ht="16.5" customHeight="1" x14ac:dyDescent="0.3">
      <c r="A572" s="96"/>
      <c r="B572" s="96"/>
      <c r="C572" s="96"/>
      <c r="D572" s="96"/>
      <c r="E572" s="96"/>
      <c r="F572" s="96"/>
      <c r="G572" s="61"/>
      <c r="H572" s="61"/>
      <c r="I572" s="97"/>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row>
    <row r="573" spans="1:58" ht="16.5" customHeight="1" x14ac:dyDescent="0.3">
      <c r="A573" s="96"/>
      <c r="B573" s="96"/>
      <c r="C573" s="96"/>
      <c r="D573" s="96"/>
      <c r="E573" s="96"/>
      <c r="F573" s="96"/>
      <c r="G573" s="61"/>
      <c r="H573" s="61"/>
      <c r="I573" s="97"/>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row>
    <row r="574" spans="1:58" ht="16.5" customHeight="1" x14ac:dyDescent="0.3">
      <c r="A574" s="96"/>
      <c r="B574" s="96"/>
      <c r="C574" s="96"/>
      <c r="D574" s="96"/>
      <c r="E574" s="96"/>
      <c r="F574" s="96"/>
      <c r="G574" s="61"/>
      <c r="H574" s="61"/>
      <c r="I574" s="97"/>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row>
    <row r="575" spans="1:58" ht="16.5" customHeight="1" x14ac:dyDescent="0.3">
      <c r="A575" s="96"/>
      <c r="B575" s="96"/>
      <c r="C575" s="96"/>
      <c r="D575" s="96"/>
      <c r="E575" s="96"/>
      <c r="F575" s="96"/>
      <c r="G575" s="61"/>
      <c r="H575" s="61"/>
      <c r="I575" s="97"/>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row>
    <row r="576" spans="1:58" ht="16.5" customHeight="1" x14ac:dyDescent="0.3">
      <c r="A576" s="96"/>
      <c r="B576" s="96"/>
      <c r="C576" s="96"/>
      <c r="D576" s="96"/>
      <c r="E576" s="96"/>
      <c r="F576" s="96"/>
      <c r="G576" s="61"/>
      <c r="H576" s="61"/>
      <c r="I576" s="97"/>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row>
    <row r="577" spans="1:58" ht="16.5" customHeight="1" x14ac:dyDescent="0.3">
      <c r="A577" s="96"/>
      <c r="B577" s="96"/>
      <c r="C577" s="96"/>
      <c r="D577" s="96"/>
      <c r="E577" s="96"/>
      <c r="F577" s="96"/>
      <c r="G577" s="61"/>
      <c r="H577" s="61"/>
      <c r="I577" s="97"/>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row>
    <row r="578" spans="1:58" ht="16.5" customHeight="1" x14ac:dyDescent="0.3">
      <c r="A578" s="96"/>
      <c r="B578" s="96"/>
      <c r="C578" s="96"/>
      <c r="D578" s="96"/>
      <c r="E578" s="96"/>
      <c r="F578" s="96"/>
      <c r="G578" s="61"/>
      <c r="H578" s="61"/>
      <c r="I578" s="97"/>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row>
    <row r="579" spans="1:58" ht="16.5" customHeight="1" x14ac:dyDescent="0.3">
      <c r="A579" s="96"/>
      <c r="B579" s="96"/>
      <c r="C579" s="96"/>
      <c r="D579" s="96"/>
      <c r="E579" s="96"/>
      <c r="F579" s="96"/>
      <c r="G579" s="61"/>
      <c r="H579" s="61"/>
      <c r="I579" s="97"/>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row>
    <row r="580" spans="1:58" ht="16.5" customHeight="1" x14ac:dyDescent="0.3">
      <c r="A580" s="96"/>
      <c r="B580" s="96"/>
      <c r="C580" s="96"/>
      <c r="D580" s="96"/>
      <c r="E580" s="96"/>
      <c r="F580" s="96"/>
      <c r="G580" s="61"/>
      <c r="H580" s="61"/>
      <c r="I580" s="97"/>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row>
    <row r="581" spans="1:58" ht="16.5" customHeight="1" x14ac:dyDescent="0.3">
      <c r="A581" s="96"/>
      <c r="B581" s="96"/>
      <c r="C581" s="96"/>
      <c r="D581" s="96"/>
      <c r="E581" s="96"/>
      <c r="F581" s="96"/>
      <c r="G581" s="61"/>
      <c r="H581" s="61"/>
      <c r="I581" s="97"/>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row>
    <row r="582" spans="1:58" ht="16.5" customHeight="1" x14ac:dyDescent="0.3">
      <c r="A582" s="96"/>
      <c r="B582" s="96"/>
      <c r="C582" s="96"/>
      <c r="D582" s="96"/>
      <c r="E582" s="96"/>
      <c r="F582" s="96"/>
      <c r="G582" s="61"/>
      <c r="H582" s="61"/>
      <c r="I582" s="97"/>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row>
    <row r="583" spans="1:58" ht="16.5" customHeight="1" x14ac:dyDescent="0.3">
      <c r="A583" s="96"/>
      <c r="B583" s="96"/>
      <c r="C583" s="96"/>
      <c r="D583" s="96"/>
      <c r="E583" s="96"/>
      <c r="F583" s="96"/>
      <c r="G583" s="61"/>
      <c r="H583" s="61"/>
      <c r="I583" s="97"/>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row>
    <row r="584" spans="1:58" ht="16.5" customHeight="1" x14ac:dyDescent="0.3">
      <c r="A584" s="96"/>
      <c r="B584" s="96"/>
      <c r="C584" s="96"/>
      <c r="D584" s="96"/>
      <c r="E584" s="96"/>
      <c r="F584" s="96"/>
      <c r="G584" s="61"/>
      <c r="H584" s="61"/>
      <c r="I584" s="97"/>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row>
    <row r="585" spans="1:58" ht="16.5" customHeight="1" x14ac:dyDescent="0.3">
      <c r="A585" s="96"/>
      <c r="B585" s="96"/>
      <c r="C585" s="96"/>
      <c r="D585" s="96"/>
      <c r="E585" s="96"/>
      <c r="F585" s="96"/>
      <c r="G585" s="61"/>
      <c r="H585" s="61"/>
      <c r="I585" s="97"/>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row>
    <row r="586" spans="1:58" ht="16.5" customHeight="1" x14ac:dyDescent="0.3">
      <c r="A586" s="96"/>
      <c r="B586" s="96"/>
      <c r="C586" s="96"/>
      <c r="D586" s="96"/>
      <c r="E586" s="96"/>
      <c r="F586" s="96"/>
      <c r="G586" s="61"/>
      <c r="H586" s="61"/>
      <c r="I586" s="97"/>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row>
    <row r="587" spans="1:58" ht="16.5" customHeight="1" x14ac:dyDescent="0.3">
      <c r="A587" s="96"/>
      <c r="B587" s="96"/>
      <c r="C587" s="96"/>
      <c r="D587" s="96"/>
      <c r="E587" s="96"/>
      <c r="F587" s="96"/>
      <c r="G587" s="61"/>
      <c r="H587" s="61"/>
      <c r="I587" s="97"/>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row>
    <row r="588" spans="1:58" ht="16.5" customHeight="1" x14ac:dyDescent="0.3">
      <c r="A588" s="96"/>
      <c r="B588" s="96"/>
      <c r="C588" s="96"/>
      <c r="D588" s="96"/>
      <c r="E588" s="96"/>
      <c r="F588" s="96"/>
      <c r="G588" s="61"/>
      <c r="H588" s="61"/>
      <c r="I588" s="97"/>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row>
    <row r="589" spans="1:58" ht="16.5" customHeight="1" x14ac:dyDescent="0.3">
      <c r="A589" s="96"/>
      <c r="B589" s="96"/>
      <c r="C589" s="96"/>
      <c r="D589" s="96"/>
      <c r="E589" s="96"/>
      <c r="F589" s="96"/>
      <c r="G589" s="61"/>
      <c r="H589" s="61"/>
      <c r="I589" s="97"/>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row>
    <row r="590" spans="1:58" ht="16.5" customHeight="1" x14ac:dyDescent="0.3">
      <c r="A590" s="96"/>
      <c r="B590" s="96"/>
      <c r="C590" s="96"/>
      <c r="D590" s="96"/>
      <c r="E590" s="96"/>
      <c r="F590" s="96"/>
      <c r="G590" s="61"/>
      <c r="H590" s="61"/>
      <c r="I590" s="97"/>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row>
    <row r="591" spans="1:58" ht="16.5" customHeight="1" x14ac:dyDescent="0.3">
      <c r="A591" s="96"/>
      <c r="B591" s="96"/>
      <c r="C591" s="96"/>
      <c r="D591" s="96"/>
      <c r="E591" s="96"/>
      <c r="F591" s="96"/>
      <c r="G591" s="61"/>
      <c r="H591" s="61"/>
      <c r="I591" s="97"/>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row>
    <row r="592" spans="1:58" ht="16.5" customHeight="1" x14ac:dyDescent="0.3">
      <c r="A592" s="96"/>
      <c r="B592" s="96"/>
      <c r="C592" s="96"/>
      <c r="D592" s="96"/>
      <c r="E592" s="96"/>
      <c r="F592" s="96"/>
      <c r="G592" s="61"/>
      <c r="H592" s="61"/>
      <c r="I592" s="97"/>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row>
    <row r="593" spans="1:58" ht="16.5" customHeight="1" x14ac:dyDescent="0.3">
      <c r="A593" s="96"/>
      <c r="B593" s="96"/>
      <c r="C593" s="96"/>
      <c r="D593" s="96"/>
      <c r="E593" s="96"/>
      <c r="F593" s="96"/>
      <c r="G593" s="61"/>
      <c r="H593" s="61"/>
      <c r="I593" s="97"/>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row>
    <row r="594" spans="1:58" ht="16.5" customHeight="1" x14ac:dyDescent="0.3">
      <c r="A594" s="96"/>
      <c r="B594" s="96"/>
      <c r="C594" s="96"/>
      <c r="D594" s="96"/>
      <c r="E594" s="96"/>
      <c r="F594" s="96"/>
      <c r="G594" s="61"/>
      <c r="H594" s="61"/>
      <c r="I594" s="97"/>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row>
    <row r="595" spans="1:58" ht="16.5" customHeight="1" x14ac:dyDescent="0.3">
      <c r="A595" s="96"/>
      <c r="B595" s="96"/>
      <c r="C595" s="96"/>
      <c r="D595" s="96"/>
      <c r="E595" s="96"/>
      <c r="F595" s="96"/>
      <c r="G595" s="61"/>
      <c r="H595" s="61"/>
      <c r="I595" s="97"/>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row>
    <row r="596" spans="1:58" ht="16.5" customHeight="1" x14ac:dyDescent="0.3">
      <c r="A596" s="96"/>
      <c r="B596" s="96"/>
      <c r="C596" s="96"/>
      <c r="D596" s="96"/>
      <c r="E596" s="96"/>
      <c r="F596" s="96"/>
      <c r="G596" s="61"/>
      <c r="H596" s="61"/>
      <c r="I596" s="97"/>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row>
    <row r="597" spans="1:58" ht="16.5" customHeight="1" x14ac:dyDescent="0.3">
      <c r="A597" s="96"/>
      <c r="B597" s="96"/>
      <c r="C597" s="96"/>
      <c r="D597" s="96"/>
      <c r="E597" s="96"/>
      <c r="F597" s="96"/>
      <c r="G597" s="61"/>
      <c r="H597" s="61"/>
      <c r="I597" s="97"/>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row>
    <row r="598" spans="1:58" ht="16.5" customHeight="1" x14ac:dyDescent="0.3">
      <c r="A598" s="96"/>
      <c r="B598" s="96"/>
      <c r="C598" s="96"/>
      <c r="D598" s="96"/>
      <c r="E598" s="96"/>
      <c r="F598" s="96"/>
      <c r="G598" s="61"/>
      <c r="H598" s="61"/>
      <c r="I598" s="97"/>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row>
    <row r="599" spans="1:58" ht="16.5" customHeight="1" x14ac:dyDescent="0.3">
      <c r="A599" s="96"/>
      <c r="B599" s="96"/>
      <c r="C599" s="96"/>
      <c r="D599" s="96"/>
      <c r="E599" s="96"/>
      <c r="F599" s="96"/>
      <c r="G599" s="61"/>
      <c r="H599" s="61"/>
      <c r="I599" s="97"/>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row>
    <row r="600" spans="1:58" ht="16.5" customHeight="1" x14ac:dyDescent="0.3">
      <c r="A600" s="96"/>
      <c r="B600" s="96"/>
      <c r="C600" s="96"/>
      <c r="D600" s="96"/>
      <c r="E600" s="96"/>
      <c r="F600" s="96"/>
      <c r="G600" s="61"/>
      <c r="H600" s="61"/>
      <c r="I600" s="97"/>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row>
    <row r="601" spans="1:58" ht="16.5" customHeight="1" x14ac:dyDescent="0.3">
      <c r="A601" s="96"/>
      <c r="B601" s="96"/>
      <c r="C601" s="96"/>
      <c r="D601" s="96"/>
      <c r="E601" s="96"/>
      <c r="F601" s="96"/>
      <c r="G601" s="61"/>
      <c r="H601" s="61"/>
      <c r="I601" s="97"/>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row>
    <row r="602" spans="1:58" ht="16.5" customHeight="1" x14ac:dyDescent="0.3">
      <c r="A602" s="96"/>
      <c r="B602" s="96"/>
      <c r="C602" s="96"/>
      <c r="D602" s="96"/>
      <c r="E602" s="96"/>
      <c r="F602" s="96"/>
      <c r="G602" s="61"/>
      <c r="H602" s="61"/>
      <c r="I602" s="97"/>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row>
    <row r="603" spans="1:58" ht="16.5" customHeight="1" x14ac:dyDescent="0.3">
      <c r="A603" s="96"/>
      <c r="B603" s="96"/>
      <c r="C603" s="96"/>
      <c r="D603" s="96"/>
      <c r="E603" s="96"/>
      <c r="F603" s="96"/>
      <c r="G603" s="61"/>
      <c r="H603" s="61"/>
      <c r="I603" s="97"/>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row>
    <row r="604" spans="1:58" ht="16.5" customHeight="1" x14ac:dyDescent="0.3">
      <c r="A604" s="96"/>
      <c r="B604" s="96"/>
      <c r="C604" s="96"/>
      <c r="D604" s="96"/>
      <c r="E604" s="96"/>
      <c r="F604" s="96"/>
      <c r="G604" s="61"/>
      <c r="H604" s="61"/>
      <c r="I604" s="97"/>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row>
    <row r="605" spans="1:58" ht="16.5" customHeight="1" x14ac:dyDescent="0.3">
      <c r="A605" s="96"/>
      <c r="B605" s="96"/>
      <c r="C605" s="96"/>
      <c r="D605" s="96"/>
      <c r="E605" s="96"/>
      <c r="F605" s="96"/>
      <c r="G605" s="61"/>
      <c r="H605" s="61"/>
      <c r="I605" s="97"/>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row>
    <row r="606" spans="1:58" ht="16.5" customHeight="1" x14ac:dyDescent="0.3">
      <c r="A606" s="96"/>
      <c r="B606" s="96"/>
      <c r="C606" s="96"/>
      <c r="D606" s="96"/>
      <c r="E606" s="96"/>
      <c r="F606" s="96"/>
      <c r="G606" s="61"/>
      <c r="H606" s="61"/>
      <c r="I606" s="97"/>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row>
    <row r="607" spans="1:58" ht="16.5" customHeight="1" x14ac:dyDescent="0.3">
      <c r="A607" s="96"/>
      <c r="B607" s="96"/>
      <c r="C607" s="96"/>
      <c r="D607" s="96"/>
      <c r="E607" s="96"/>
      <c r="F607" s="96"/>
      <c r="G607" s="61"/>
      <c r="H607" s="61"/>
      <c r="I607" s="97"/>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row>
    <row r="608" spans="1:58" ht="16.5" customHeight="1" x14ac:dyDescent="0.3">
      <c r="A608" s="96"/>
      <c r="B608" s="96"/>
      <c r="C608" s="96"/>
      <c r="D608" s="96"/>
      <c r="E608" s="96"/>
      <c r="F608" s="96"/>
      <c r="G608" s="61"/>
      <c r="H608" s="61"/>
      <c r="I608" s="97"/>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row>
    <row r="609" spans="1:58" ht="16.5" customHeight="1" x14ac:dyDescent="0.3">
      <c r="A609" s="96"/>
      <c r="B609" s="96"/>
      <c r="C609" s="96"/>
      <c r="D609" s="96"/>
      <c r="E609" s="96"/>
      <c r="F609" s="96"/>
      <c r="G609" s="61"/>
      <c r="H609" s="61"/>
      <c r="I609" s="97"/>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row>
    <row r="610" spans="1:58" ht="16.5" customHeight="1" x14ac:dyDescent="0.3">
      <c r="A610" s="96"/>
      <c r="B610" s="96"/>
      <c r="C610" s="96"/>
      <c r="D610" s="96"/>
      <c r="E610" s="96"/>
      <c r="F610" s="96"/>
      <c r="G610" s="61"/>
      <c r="H610" s="61"/>
      <c r="I610" s="97"/>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row>
    <row r="611" spans="1:58" ht="16.5" customHeight="1" x14ac:dyDescent="0.3">
      <c r="A611" s="96"/>
      <c r="B611" s="96"/>
      <c r="C611" s="96"/>
      <c r="D611" s="96"/>
      <c r="E611" s="96"/>
      <c r="F611" s="96"/>
      <c r="G611" s="61"/>
      <c r="H611" s="61"/>
      <c r="I611" s="97"/>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row>
    <row r="612" spans="1:58" ht="16.5" customHeight="1" x14ac:dyDescent="0.3">
      <c r="A612" s="96"/>
      <c r="B612" s="96"/>
      <c r="C612" s="96"/>
      <c r="D612" s="96"/>
      <c r="E612" s="96"/>
      <c r="F612" s="96"/>
      <c r="G612" s="61"/>
      <c r="H612" s="61"/>
      <c r="I612" s="97"/>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row>
    <row r="613" spans="1:58" ht="16.5" customHeight="1" x14ac:dyDescent="0.3">
      <c r="A613" s="96"/>
      <c r="B613" s="96"/>
      <c r="C613" s="96"/>
      <c r="D613" s="96"/>
      <c r="E613" s="96"/>
      <c r="F613" s="96"/>
      <c r="G613" s="61"/>
      <c r="H613" s="61"/>
      <c r="I613" s="97"/>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row>
    <row r="614" spans="1:58" ht="16.5" customHeight="1" x14ac:dyDescent="0.3">
      <c r="A614" s="96"/>
      <c r="B614" s="96"/>
      <c r="C614" s="96"/>
      <c r="D614" s="96"/>
      <c r="E614" s="96"/>
      <c r="F614" s="96"/>
      <c r="G614" s="61"/>
      <c r="H614" s="61"/>
      <c r="I614" s="97"/>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row>
    <row r="615" spans="1:58" ht="16.5" customHeight="1" x14ac:dyDescent="0.3">
      <c r="A615" s="96"/>
      <c r="B615" s="96"/>
      <c r="C615" s="96"/>
      <c r="D615" s="96"/>
      <c r="E615" s="96"/>
      <c r="F615" s="96"/>
      <c r="G615" s="61"/>
      <c r="H615" s="61"/>
      <c r="I615" s="97"/>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row>
    <row r="616" spans="1:58" ht="16.5" customHeight="1" x14ac:dyDescent="0.3">
      <c r="A616" s="96"/>
      <c r="B616" s="96"/>
      <c r="C616" s="96"/>
      <c r="D616" s="96"/>
      <c r="E616" s="96"/>
      <c r="F616" s="96"/>
      <c r="G616" s="61"/>
      <c r="H616" s="61"/>
      <c r="I616" s="97"/>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row>
    <row r="617" spans="1:58" ht="16.5" customHeight="1" x14ac:dyDescent="0.3">
      <c r="A617" s="96"/>
      <c r="B617" s="96"/>
      <c r="C617" s="96"/>
      <c r="D617" s="96"/>
      <c r="E617" s="96"/>
      <c r="F617" s="96"/>
      <c r="G617" s="61"/>
      <c r="H617" s="61"/>
      <c r="I617" s="97"/>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row>
    <row r="618" spans="1:58" ht="16.5" customHeight="1" x14ac:dyDescent="0.3">
      <c r="A618" s="96"/>
      <c r="B618" s="96"/>
      <c r="C618" s="96"/>
      <c r="D618" s="96"/>
      <c r="E618" s="96"/>
      <c r="F618" s="96"/>
      <c r="G618" s="61"/>
      <c r="H618" s="61"/>
      <c r="I618" s="97"/>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row>
    <row r="619" spans="1:58" ht="16.5" customHeight="1" x14ac:dyDescent="0.3">
      <c r="A619" s="96"/>
      <c r="B619" s="96"/>
      <c r="C619" s="96"/>
      <c r="D619" s="96"/>
      <c r="E619" s="96"/>
      <c r="F619" s="96"/>
      <c r="G619" s="61"/>
      <c r="H619" s="61"/>
      <c r="I619" s="97"/>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row>
    <row r="620" spans="1:58" ht="16.5" customHeight="1" x14ac:dyDescent="0.3">
      <c r="A620" s="96"/>
      <c r="B620" s="96"/>
      <c r="C620" s="96"/>
      <c r="D620" s="96"/>
      <c r="E620" s="96"/>
      <c r="F620" s="96"/>
      <c r="G620" s="61"/>
      <c r="H620" s="61"/>
      <c r="I620" s="97"/>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row>
    <row r="621" spans="1:58" ht="16.5" customHeight="1" x14ac:dyDescent="0.3">
      <c r="A621" s="96"/>
      <c r="B621" s="96"/>
      <c r="C621" s="96"/>
      <c r="D621" s="96"/>
      <c r="E621" s="96"/>
      <c r="F621" s="96"/>
      <c r="G621" s="61"/>
      <c r="H621" s="61"/>
      <c r="I621" s="97"/>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row>
    <row r="622" spans="1:58" ht="16.5" customHeight="1" x14ac:dyDescent="0.3">
      <c r="A622" s="96"/>
      <c r="B622" s="96"/>
      <c r="C622" s="96"/>
      <c r="D622" s="96"/>
      <c r="E622" s="96"/>
      <c r="F622" s="96"/>
      <c r="G622" s="61"/>
      <c r="H622" s="61"/>
      <c r="I622" s="97"/>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row>
    <row r="623" spans="1:58" ht="16.5" customHeight="1" x14ac:dyDescent="0.3">
      <c r="A623" s="96"/>
      <c r="B623" s="96"/>
      <c r="C623" s="96"/>
      <c r="D623" s="96"/>
      <c r="E623" s="96"/>
      <c r="F623" s="96"/>
      <c r="G623" s="61"/>
      <c r="H623" s="61"/>
      <c r="I623" s="97"/>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row>
    <row r="624" spans="1:58" ht="16.5" customHeight="1" x14ac:dyDescent="0.3">
      <c r="A624" s="96"/>
      <c r="B624" s="96"/>
      <c r="C624" s="96"/>
      <c r="D624" s="96"/>
      <c r="E624" s="96"/>
      <c r="F624" s="96"/>
      <c r="G624" s="61"/>
      <c r="H624" s="61"/>
      <c r="I624" s="97"/>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row>
    <row r="625" spans="1:58" ht="16.5" customHeight="1" x14ac:dyDescent="0.3">
      <c r="A625" s="96"/>
      <c r="B625" s="96"/>
      <c r="C625" s="96"/>
      <c r="D625" s="96"/>
      <c r="E625" s="96"/>
      <c r="F625" s="96"/>
      <c r="G625" s="61"/>
      <c r="H625" s="61"/>
      <c r="I625" s="97"/>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row>
    <row r="626" spans="1:58" ht="16.5" customHeight="1" x14ac:dyDescent="0.3">
      <c r="A626" s="96"/>
      <c r="B626" s="96"/>
      <c r="C626" s="96"/>
      <c r="D626" s="96"/>
      <c r="E626" s="96"/>
      <c r="F626" s="96"/>
      <c r="G626" s="61"/>
      <c r="H626" s="61"/>
      <c r="I626" s="97"/>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row>
    <row r="627" spans="1:58" ht="16.5" customHeight="1" x14ac:dyDescent="0.3">
      <c r="A627" s="96"/>
      <c r="B627" s="96"/>
      <c r="C627" s="96"/>
      <c r="D627" s="96"/>
      <c r="E627" s="96"/>
      <c r="F627" s="96"/>
      <c r="G627" s="61"/>
      <c r="H627" s="61"/>
      <c r="I627" s="97"/>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row>
    <row r="628" spans="1:58" ht="16.5" customHeight="1" x14ac:dyDescent="0.3">
      <c r="A628" s="96"/>
      <c r="B628" s="96"/>
      <c r="C628" s="96"/>
      <c r="D628" s="96"/>
      <c r="E628" s="96"/>
      <c r="F628" s="96"/>
      <c r="G628" s="61"/>
      <c r="H628" s="61"/>
      <c r="I628" s="97"/>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row>
    <row r="629" spans="1:58" ht="16.5" customHeight="1" x14ac:dyDescent="0.3">
      <c r="A629" s="96"/>
      <c r="B629" s="96"/>
      <c r="C629" s="96"/>
      <c r="D629" s="96"/>
      <c r="E629" s="96"/>
      <c r="F629" s="96"/>
      <c r="G629" s="61"/>
      <c r="H629" s="61"/>
      <c r="I629" s="97"/>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row>
    <row r="630" spans="1:58" ht="16.5" customHeight="1" x14ac:dyDescent="0.3">
      <c r="A630" s="96"/>
      <c r="B630" s="96"/>
      <c r="C630" s="96"/>
      <c r="D630" s="96"/>
      <c r="E630" s="96"/>
      <c r="F630" s="96"/>
      <c r="G630" s="61"/>
      <c r="H630" s="61"/>
      <c r="I630" s="97"/>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row>
    <row r="631" spans="1:58" ht="16.5" customHeight="1" x14ac:dyDescent="0.3">
      <c r="A631" s="96"/>
      <c r="B631" s="96"/>
      <c r="C631" s="96"/>
      <c r="D631" s="96"/>
      <c r="E631" s="96"/>
      <c r="F631" s="96"/>
      <c r="G631" s="61"/>
      <c r="H631" s="61"/>
      <c r="I631" s="97"/>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row>
    <row r="632" spans="1:58" ht="16.5" customHeight="1" x14ac:dyDescent="0.3">
      <c r="A632" s="96"/>
      <c r="B632" s="96"/>
      <c r="C632" s="96"/>
      <c r="D632" s="96"/>
      <c r="E632" s="96"/>
      <c r="F632" s="96"/>
      <c r="G632" s="61"/>
      <c r="H632" s="61"/>
      <c r="I632" s="97"/>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row>
    <row r="633" spans="1:58" ht="16.5" customHeight="1" x14ac:dyDescent="0.3">
      <c r="A633" s="96"/>
      <c r="B633" s="96"/>
      <c r="C633" s="96"/>
      <c r="D633" s="96"/>
      <c r="E633" s="96"/>
      <c r="F633" s="96"/>
      <c r="G633" s="61"/>
      <c r="H633" s="61"/>
      <c r="I633" s="97"/>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row>
    <row r="634" spans="1:58" ht="16.5" customHeight="1" x14ac:dyDescent="0.3">
      <c r="A634" s="96"/>
      <c r="B634" s="96"/>
      <c r="C634" s="96"/>
      <c r="D634" s="96"/>
      <c r="E634" s="96"/>
      <c r="F634" s="96"/>
      <c r="G634" s="61"/>
      <c r="H634" s="61"/>
      <c r="I634" s="97"/>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row>
    <row r="635" spans="1:58" ht="16.5" customHeight="1" x14ac:dyDescent="0.3">
      <c r="A635" s="96"/>
      <c r="B635" s="96"/>
      <c r="C635" s="96"/>
      <c r="D635" s="96"/>
      <c r="E635" s="96"/>
      <c r="F635" s="96"/>
      <c r="G635" s="61"/>
      <c r="H635" s="61"/>
      <c r="I635" s="97"/>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row>
    <row r="636" spans="1:58" ht="16.5" customHeight="1" x14ac:dyDescent="0.3">
      <c r="A636" s="96"/>
      <c r="B636" s="96"/>
      <c r="C636" s="96"/>
      <c r="D636" s="96"/>
      <c r="E636" s="96"/>
      <c r="F636" s="96"/>
      <c r="G636" s="61"/>
      <c r="H636" s="61"/>
      <c r="I636" s="97"/>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row>
    <row r="637" spans="1:58" ht="16.5" customHeight="1" x14ac:dyDescent="0.3">
      <c r="A637" s="96"/>
      <c r="B637" s="96"/>
      <c r="C637" s="96"/>
      <c r="D637" s="96"/>
      <c r="E637" s="96"/>
      <c r="F637" s="96"/>
      <c r="G637" s="61"/>
      <c r="H637" s="61"/>
      <c r="I637" s="97"/>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row>
    <row r="638" spans="1:58" ht="16.5" customHeight="1" x14ac:dyDescent="0.3">
      <c r="A638" s="96"/>
      <c r="B638" s="96"/>
      <c r="C638" s="96"/>
      <c r="D638" s="96"/>
      <c r="E638" s="96"/>
      <c r="F638" s="96"/>
      <c r="G638" s="61"/>
      <c r="H638" s="61"/>
      <c r="I638" s="97"/>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row>
    <row r="639" spans="1:58" ht="16.5" customHeight="1" x14ac:dyDescent="0.3">
      <c r="A639" s="96"/>
      <c r="B639" s="96"/>
      <c r="C639" s="96"/>
      <c r="D639" s="96"/>
      <c r="E639" s="96"/>
      <c r="F639" s="96"/>
      <c r="G639" s="61"/>
      <c r="H639" s="61"/>
      <c r="I639" s="97"/>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row>
    <row r="640" spans="1:58" ht="16.5" customHeight="1" x14ac:dyDescent="0.3">
      <c r="A640" s="96"/>
      <c r="B640" s="96"/>
      <c r="C640" s="96"/>
      <c r="D640" s="96"/>
      <c r="E640" s="96"/>
      <c r="F640" s="96"/>
      <c r="G640" s="61"/>
      <c r="H640" s="61"/>
      <c r="I640" s="97"/>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row>
    <row r="641" spans="1:58" ht="16.5" customHeight="1" x14ac:dyDescent="0.3">
      <c r="A641" s="96"/>
      <c r="B641" s="96"/>
      <c r="C641" s="96"/>
      <c r="D641" s="96"/>
      <c r="E641" s="96"/>
      <c r="F641" s="96"/>
      <c r="G641" s="61"/>
      <c r="H641" s="61"/>
      <c r="I641" s="97"/>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row>
    <row r="642" spans="1:58" ht="16.5" customHeight="1" x14ac:dyDescent="0.3">
      <c r="A642" s="96"/>
      <c r="B642" s="96"/>
      <c r="C642" s="96"/>
      <c r="D642" s="96"/>
      <c r="E642" s="96"/>
      <c r="F642" s="96"/>
      <c r="G642" s="61"/>
      <c r="H642" s="61"/>
      <c r="I642" s="97"/>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row>
    <row r="643" spans="1:58" ht="16.5" customHeight="1" x14ac:dyDescent="0.3">
      <c r="A643" s="96"/>
      <c r="B643" s="96"/>
      <c r="C643" s="96"/>
      <c r="D643" s="96"/>
      <c r="E643" s="96"/>
      <c r="F643" s="96"/>
      <c r="G643" s="61"/>
      <c r="H643" s="61"/>
      <c r="I643" s="97"/>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row>
    <row r="644" spans="1:58" ht="16.5" customHeight="1" x14ac:dyDescent="0.3">
      <c r="A644" s="96"/>
      <c r="B644" s="96"/>
      <c r="C644" s="96"/>
      <c r="D644" s="96"/>
      <c r="E644" s="96"/>
      <c r="F644" s="96"/>
      <c r="G644" s="61"/>
      <c r="H644" s="61"/>
      <c r="I644" s="97"/>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row>
    <row r="645" spans="1:58" ht="16.5" customHeight="1" x14ac:dyDescent="0.3">
      <c r="A645" s="96"/>
      <c r="B645" s="96"/>
      <c r="C645" s="96"/>
      <c r="D645" s="96"/>
      <c r="E645" s="96"/>
      <c r="F645" s="96"/>
      <c r="G645" s="61"/>
      <c r="H645" s="61"/>
      <c r="I645" s="97"/>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row>
    <row r="646" spans="1:58" ht="16.5" customHeight="1" x14ac:dyDescent="0.3">
      <c r="A646" s="96"/>
      <c r="B646" s="96"/>
      <c r="C646" s="96"/>
      <c r="D646" s="96"/>
      <c r="E646" s="96"/>
      <c r="F646" s="96"/>
      <c r="G646" s="61"/>
      <c r="H646" s="61"/>
      <c r="I646" s="97"/>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row>
    <row r="647" spans="1:58" ht="16.5" customHeight="1" x14ac:dyDescent="0.3">
      <c r="A647" s="96"/>
      <c r="B647" s="96"/>
      <c r="C647" s="96"/>
      <c r="D647" s="96"/>
      <c r="E647" s="96"/>
      <c r="F647" s="96"/>
      <c r="G647" s="61"/>
      <c r="H647" s="61"/>
      <c r="I647" s="97"/>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row>
    <row r="648" spans="1:58" ht="16.5" customHeight="1" x14ac:dyDescent="0.3">
      <c r="A648" s="96"/>
      <c r="B648" s="96"/>
      <c r="C648" s="96"/>
      <c r="D648" s="96"/>
      <c r="E648" s="96"/>
      <c r="F648" s="96"/>
      <c r="G648" s="61"/>
      <c r="H648" s="61"/>
      <c r="I648" s="97"/>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row>
    <row r="649" spans="1:58" ht="16.5" customHeight="1" x14ac:dyDescent="0.3">
      <c r="A649" s="96"/>
      <c r="B649" s="96"/>
      <c r="C649" s="96"/>
      <c r="D649" s="96"/>
      <c r="E649" s="96"/>
      <c r="F649" s="96"/>
      <c r="G649" s="61"/>
      <c r="H649" s="61"/>
      <c r="I649" s="97"/>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row>
    <row r="650" spans="1:58" ht="16.5" customHeight="1" x14ac:dyDescent="0.3">
      <c r="A650" s="96"/>
      <c r="B650" s="96"/>
      <c r="C650" s="96"/>
      <c r="D650" s="96"/>
      <c r="E650" s="96"/>
      <c r="F650" s="96"/>
      <c r="G650" s="61"/>
      <c r="H650" s="61"/>
      <c r="I650" s="97"/>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row>
    <row r="651" spans="1:58" ht="16.5" customHeight="1" x14ac:dyDescent="0.3">
      <c r="A651" s="96"/>
      <c r="B651" s="96"/>
      <c r="C651" s="96"/>
      <c r="D651" s="96"/>
      <c r="E651" s="96"/>
      <c r="F651" s="96"/>
      <c r="G651" s="61"/>
      <c r="H651" s="61"/>
      <c r="I651" s="97"/>
      <c r="J651" s="61"/>
      <c r="K651" s="61"/>
      <c r="L651" s="61"/>
      <c r="M651" s="61"/>
      <c r="N651" s="61"/>
      <c r="O651" s="61"/>
      <c r="P651" s="61"/>
      <c r="Q651" s="61"/>
      <c r="R651" s="61"/>
      <c r="S651" s="61"/>
      <c r="T651" s="61"/>
      <c r="U651" s="61"/>
      <c r="V651" s="61"/>
      <c r="W651" s="61"/>
      <c r="X651" s="61"/>
      <c r="Y651" s="61"/>
      <c r="Z651" s="61"/>
      <c r="AA651" s="61"/>
      <c r="AB651" s="61"/>
      <c r="AC651" s="61"/>
      <c r="AD651" s="61"/>
      <c r="AE651" s="61"/>
      <c r="AF651" s="61"/>
      <c r="AG651" s="61"/>
      <c r="AH651" s="61"/>
      <c r="AI651" s="61"/>
      <c r="AJ651" s="61"/>
      <c r="AK651" s="61"/>
      <c r="AL651" s="61"/>
      <c r="AM651" s="61"/>
      <c r="AN651" s="61"/>
      <c r="AO651" s="61"/>
      <c r="AP651" s="61"/>
      <c r="AQ651" s="61"/>
      <c r="AR651" s="61"/>
      <c r="AS651" s="61"/>
      <c r="AT651" s="61"/>
      <c r="AU651" s="61"/>
      <c r="AV651" s="61"/>
      <c r="AW651" s="61"/>
      <c r="AX651" s="61"/>
      <c r="AY651" s="61"/>
      <c r="AZ651" s="61"/>
      <c r="BA651" s="61"/>
      <c r="BB651" s="61"/>
      <c r="BC651" s="61"/>
      <c r="BD651" s="61"/>
      <c r="BE651" s="61"/>
      <c r="BF651" s="61"/>
    </row>
    <row r="652" spans="1:58" ht="16.5" customHeight="1" x14ac:dyDescent="0.3">
      <c r="A652" s="96"/>
      <c r="B652" s="96"/>
      <c r="C652" s="96"/>
      <c r="D652" s="96"/>
      <c r="E652" s="96"/>
      <c r="F652" s="96"/>
      <c r="G652" s="61"/>
      <c r="H652" s="61"/>
      <c r="I652" s="97"/>
      <c r="J652" s="61"/>
      <c r="K652" s="61"/>
      <c r="L652" s="61"/>
      <c r="M652" s="61"/>
      <c r="N652" s="61"/>
      <c r="O652" s="61"/>
      <c r="P652" s="61"/>
      <c r="Q652" s="61"/>
      <c r="R652" s="61"/>
      <c r="S652" s="61"/>
      <c r="T652" s="61"/>
      <c r="U652" s="61"/>
      <c r="V652" s="61"/>
      <c r="W652" s="61"/>
      <c r="X652" s="61"/>
      <c r="Y652" s="61"/>
      <c r="Z652" s="61"/>
      <c r="AA652" s="61"/>
      <c r="AB652" s="61"/>
      <c r="AC652" s="61"/>
      <c r="AD652" s="61"/>
      <c r="AE652" s="61"/>
      <c r="AF652" s="61"/>
      <c r="AG652" s="61"/>
      <c r="AH652" s="61"/>
      <c r="AI652" s="61"/>
      <c r="AJ652" s="61"/>
      <c r="AK652" s="61"/>
      <c r="AL652" s="61"/>
      <c r="AM652" s="61"/>
      <c r="AN652" s="61"/>
      <c r="AO652" s="61"/>
      <c r="AP652" s="61"/>
      <c r="AQ652" s="61"/>
      <c r="AR652" s="61"/>
      <c r="AS652" s="61"/>
      <c r="AT652" s="61"/>
      <c r="AU652" s="61"/>
      <c r="AV652" s="61"/>
      <c r="AW652" s="61"/>
      <c r="AX652" s="61"/>
      <c r="AY652" s="61"/>
      <c r="AZ652" s="61"/>
      <c r="BA652" s="61"/>
      <c r="BB652" s="61"/>
      <c r="BC652" s="61"/>
      <c r="BD652" s="61"/>
      <c r="BE652" s="61"/>
      <c r="BF652" s="61"/>
    </row>
    <row r="653" spans="1:58" ht="16.5" customHeight="1" x14ac:dyDescent="0.3">
      <c r="A653" s="96"/>
      <c r="B653" s="96"/>
      <c r="C653" s="96"/>
      <c r="D653" s="96"/>
      <c r="E653" s="96"/>
      <c r="F653" s="96"/>
      <c r="G653" s="61"/>
      <c r="H653" s="61"/>
      <c r="I653" s="97"/>
      <c r="J653" s="61"/>
      <c r="K653" s="61"/>
      <c r="L653" s="61"/>
      <c r="M653" s="61"/>
      <c r="N653" s="61"/>
      <c r="O653" s="61"/>
      <c r="P653" s="61"/>
      <c r="Q653" s="61"/>
      <c r="R653" s="61"/>
      <c r="S653" s="61"/>
      <c r="T653" s="61"/>
      <c r="U653" s="61"/>
      <c r="V653" s="61"/>
      <c r="W653" s="61"/>
      <c r="X653" s="61"/>
      <c r="Y653" s="61"/>
      <c r="Z653" s="61"/>
      <c r="AA653" s="61"/>
      <c r="AB653" s="61"/>
      <c r="AC653" s="61"/>
      <c r="AD653" s="61"/>
      <c r="AE653" s="61"/>
      <c r="AF653" s="61"/>
      <c r="AG653" s="61"/>
      <c r="AH653" s="61"/>
      <c r="AI653" s="61"/>
      <c r="AJ653" s="61"/>
      <c r="AK653" s="61"/>
      <c r="AL653" s="61"/>
      <c r="AM653" s="61"/>
      <c r="AN653" s="61"/>
      <c r="AO653" s="61"/>
      <c r="AP653" s="61"/>
      <c r="AQ653" s="61"/>
      <c r="AR653" s="61"/>
      <c r="AS653" s="61"/>
      <c r="AT653" s="61"/>
      <c r="AU653" s="61"/>
      <c r="AV653" s="61"/>
      <c r="AW653" s="61"/>
      <c r="AX653" s="61"/>
      <c r="AY653" s="61"/>
      <c r="AZ653" s="61"/>
      <c r="BA653" s="61"/>
      <c r="BB653" s="61"/>
      <c r="BC653" s="61"/>
      <c r="BD653" s="61"/>
      <c r="BE653" s="61"/>
      <c r="BF653" s="61"/>
    </row>
    <row r="654" spans="1:58" ht="16.5" customHeight="1" x14ac:dyDescent="0.3">
      <c r="A654" s="96"/>
      <c r="B654" s="96"/>
      <c r="C654" s="96"/>
      <c r="D654" s="96"/>
      <c r="E654" s="96"/>
      <c r="F654" s="96"/>
      <c r="G654" s="61"/>
      <c r="H654" s="61"/>
      <c r="I654" s="97"/>
      <c r="J654" s="61"/>
      <c r="K654" s="61"/>
      <c r="L654" s="61"/>
      <c r="M654" s="61"/>
      <c r="N654" s="61"/>
      <c r="O654" s="61"/>
      <c r="P654" s="61"/>
      <c r="Q654" s="61"/>
      <c r="R654" s="61"/>
      <c r="S654" s="61"/>
      <c r="T654" s="61"/>
      <c r="U654" s="61"/>
      <c r="V654" s="61"/>
      <c r="W654" s="61"/>
      <c r="X654" s="61"/>
      <c r="Y654" s="61"/>
      <c r="Z654" s="61"/>
      <c r="AA654" s="61"/>
      <c r="AB654" s="61"/>
      <c r="AC654" s="61"/>
      <c r="AD654" s="61"/>
      <c r="AE654" s="61"/>
      <c r="AF654" s="61"/>
      <c r="AG654" s="61"/>
      <c r="AH654" s="61"/>
      <c r="AI654" s="61"/>
      <c r="AJ654" s="61"/>
      <c r="AK654" s="61"/>
      <c r="AL654" s="61"/>
      <c r="AM654" s="61"/>
      <c r="AN654" s="61"/>
      <c r="AO654" s="61"/>
      <c r="AP654" s="61"/>
      <c r="AQ654" s="61"/>
      <c r="AR654" s="61"/>
      <c r="AS654" s="61"/>
      <c r="AT654" s="61"/>
      <c r="AU654" s="61"/>
      <c r="AV654" s="61"/>
      <c r="AW654" s="61"/>
      <c r="AX654" s="61"/>
      <c r="AY654" s="61"/>
      <c r="AZ654" s="61"/>
      <c r="BA654" s="61"/>
      <c r="BB654" s="61"/>
      <c r="BC654" s="61"/>
      <c r="BD654" s="61"/>
      <c r="BE654" s="61"/>
      <c r="BF654" s="61"/>
    </row>
    <row r="655" spans="1:58" ht="16.5" customHeight="1" x14ac:dyDescent="0.3">
      <c r="A655" s="96"/>
      <c r="B655" s="96"/>
      <c r="C655" s="96"/>
      <c r="D655" s="96"/>
      <c r="E655" s="96"/>
      <c r="F655" s="96"/>
      <c r="G655" s="61"/>
      <c r="H655" s="61"/>
      <c r="I655" s="97"/>
      <c r="J655" s="61"/>
      <c r="K655" s="61"/>
      <c r="L655" s="61"/>
      <c r="M655" s="61"/>
      <c r="N655" s="61"/>
      <c r="O655" s="61"/>
      <c r="P655" s="61"/>
      <c r="Q655" s="61"/>
      <c r="R655" s="61"/>
      <c r="S655" s="61"/>
      <c r="T655" s="61"/>
      <c r="U655" s="61"/>
      <c r="V655" s="61"/>
      <c r="W655" s="61"/>
      <c r="X655" s="61"/>
      <c r="Y655" s="61"/>
      <c r="Z655" s="61"/>
      <c r="AA655" s="61"/>
      <c r="AB655" s="61"/>
      <c r="AC655" s="61"/>
      <c r="AD655" s="61"/>
      <c r="AE655" s="61"/>
      <c r="AF655" s="61"/>
      <c r="AG655" s="61"/>
      <c r="AH655" s="61"/>
      <c r="AI655" s="61"/>
      <c r="AJ655" s="61"/>
      <c r="AK655" s="61"/>
      <c r="AL655" s="61"/>
      <c r="AM655" s="61"/>
      <c r="AN655" s="61"/>
      <c r="AO655" s="61"/>
      <c r="AP655" s="61"/>
      <c r="AQ655" s="61"/>
      <c r="AR655" s="61"/>
      <c r="AS655" s="61"/>
      <c r="AT655" s="61"/>
      <c r="AU655" s="61"/>
      <c r="AV655" s="61"/>
      <c r="AW655" s="61"/>
      <c r="AX655" s="61"/>
      <c r="AY655" s="61"/>
      <c r="AZ655" s="61"/>
      <c r="BA655" s="61"/>
      <c r="BB655" s="61"/>
      <c r="BC655" s="61"/>
      <c r="BD655" s="61"/>
      <c r="BE655" s="61"/>
      <c r="BF655" s="61"/>
    </row>
    <row r="656" spans="1:58" ht="16.5" customHeight="1" x14ac:dyDescent="0.3">
      <c r="A656" s="96"/>
      <c r="B656" s="96"/>
      <c r="C656" s="96"/>
      <c r="D656" s="96"/>
      <c r="E656" s="96"/>
      <c r="F656" s="96"/>
      <c r="G656" s="61"/>
      <c r="H656" s="61"/>
      <c r="I656" s="97"/>
      <c r="J656" s="61"/>
      <c r="K656" s="61"/>
      <c r="L656" s="61"/>
      <c r="M656" s="61"/>
      <c r="N656" s="61"/>
      <c r="O656" s="61"/>
      <c r="P656" s="61"/>
      <c r="Q656" s="61"/>
      <c r="R656" s="61"/>
      <c r="S656" s="61"/>
      <c r="T656" s="61"/>
      <c r="U656" s="61"/>
      <c r="V656" s="61"/>
      <c r="W656" s="61"/>
      <c r="X656" s="61"/>
      <c r="Y656" s="61"/>
      <c r="Z656" s="61"/>
      <c r="AA656" s="61"/>
      <c r="AB656" s="61"/>
      <c r="AC656" s="61"/>
      <c r="AD656" s="61"/>
      <c r="AE656" s="61"/>
      <c r="AF656" s="61"/>
      <c r="AG656" s="61"/>
      <c r="AH656" s="61"/>
      <c r="AI656" s="61"/>
      <c r="AJ656" s="61"/>
      <c r="AK656" s="61"/>
      <c r="AL656" s="61"/>
      <c r="AM656" s="61"/>
      <c r="AN656" s="61"/>
      <c r="AO656" s="61"/>
      <c r="AP656" s="61"/>
      <c r="AQ656" s="61"/>
      <c r="AR656" s="61"/>
      <c r="AS656" s="61"/>
      <c r="AT656" s="61"/>
      <c r="AU656" s="61"/>
      <c r="AV656" s="61"/>
      <c r="AW656" s="61"/>
      <c r="AX656" s="61"/>
      <c r="AY656" s="61"/>
      <c r="AZ656" s="61"/>
      <c r="BA656" s="61"/>
      <c r="BB656" s="61"/>
      <c r="BC656" s="61"/>
      <c r="BD656" s="61"/>
      <c r="BE656" s="61"/>
      <c r="BF656" s="61"/>
    </row>
    <row r="657" spans="1:58" ht="16.5" customHeight="1" x14ac:dyDescent="0.3">
      <c r="A657" s="96"/>
      <c r="B657" s="96"/>
      <c r="C657" s="96"/>
      <c r="D657" s="96"/>
      <c r="E657" s="96"/>
      <c r="F657" s="96"/>
      <c r="G657" s="61"/>
      <c r="H657" s="61"/>
      <c r="I657" s="97"/>
      <c r="J657" s="61"/>
      <c r="K657" s="61"/>
      <c r="L657" s="61"/>
      <c r="M657" s="61"/>
      <c r="N657" s="61"/>
      <c r="O657" s="61"/>
      <c r="P657" s="61"/>
      <c r="Q657" s="61"/>
      <c r="R657" s="61"/>
      <c r="S657" s="61"/>
      <c r="T657" s="61"/>
      <c r="U657" s="61"/>
      <c r="V657" s="61"/>
      <c r="W657" s="61"/>
      <c r="X657" s="61"/>
      <c r="Y657" s="61"/>
      <c r="Z657" s="61"/>
      <c r="AA657" s="61"/>
      <c r="AB657" s="61"/>
      <c r="AC657" s="61"/>
      <c r="AD657" s="61"/>
      <c r="AE657" s="61"/>
      <c r="AF657" s="61"/>
      <c r="AG657" s="61"/>
      <c r="AH657" s="61"/>
      <c r="AI657" s="61"/>
      <c r="AJ657" s="61"/>
      <c r="AK657" s="61"/>
      <c r="AL657" s="61"/>
      <c r="AM657" s="61"/>
      <c r="AN657" s="61"/>
      <c r="AO657" s="61"/>
      <c r="AP657" s="61"/>
      <c r="AQ657" s="61"/>
      <c r="AR657" s="61"/>
      <c r="AS657" s="61"/>
      <c r="AT657" s="61"/>
      <c r="AU657" s="61"/>
      <c r="AV657" s="61"/>
      <c r="AW657" s="61"/>
      <c r="AX657" s="61"/>
      <c r="AY657" s="61"/>
      <c r="AZ657" s="61"/>
      <c r="BA657" s="61"/>
      <c r="BB657" s="61"/>
      <c r="BC657" s="61"/>
      <c r="BD657" s="61"/>
      <c r="BE657" s="61"/>
      <c r="BF657" s="61"/>
    </row>
    <row r="658" spans="1:58" ht="16.5" customHeight="1" x14ac:dyDescent="0.3">
      <c r="A658" s="96"/>
      <c r="B658" s="96"/>
      <c r="C658" s="96"/>
      <c r="D658" s="96"/>
      <c r="E658" s="96"/>
      <c r="F658" s="96"/>
      <c r="G658" s="61"/>
      <c r="H658" s="61"/>
      <c r="I658" s="97"/>
      <c r="J658" s="61"/>
      <c r="K658" s="61"/>
      <c r="L658" s="61"/>
      <c r="M658" s="61"/>
      <c r="N658" s="61"/>
      <c r="O658" s="61"/>
      <c r="P658" s="61"/>
      <c r="Q658" s="61"/>
      <c r="R658" s="61"/>
      <c r="S658" s="61"/>
      <c r="T658" s="61"/>
      <c r="U658" s="61"/>
      <c r="V658" s="61"/>
      <c r="W658" s="61"/>
      <c r="X658" s="61"/>
      <c r="Y658" s="61"/>
      <c r="Z658" s="61"/>
      <c r="AA658" s="61"/>
      <c r="AB658" s="61"/>
      <c r="AC658" s="61"/>
      <c r="AD658" s="61"/>
      <c r="AE658" s="61"/>
      <c r="AF658" s="61"/>
      <c r="AG658" s="61"/>
      <c r="AH658" s="61"/>
      <c r="AI658" s="61"/>
      <c r="AJ658" s="61"/>
      <c r="AK658" s="61"/>
      <c r="AL658" s="61"/>
      <c r="AM658" s="61"/>
      <c r="AN658" s="61"/>
      <c r="AO658" s="61"/>
      <c r="AP658" s="61"/>
      <c r="AQ658" s="61"/>
      <c r="AR658" s="61"/>
      <c r="AS658" s="61"/>
      <c r="AT658" s="61"/>
      <c r="AU658" s="61"/>
      <c r="AV658" s="61"/>
      <c r="AW658" s="61"/>
      <c r="AX658" s="61"/>
      <c r="AY658" s="61"/>
      <c r="AZ658" s="61"/>
      <c r="BA658" s="61"/>
      <c r="BB658" s="61"/>
      <c r="BC658" s="61"/>
      <c r="BD658" s="61"/>
      <c r="BE658" s="61"/>
      <c r="BF658" s="61"/>
    </row>
    <row r="659" spans="1:58" ht="16.5" customHeight="1" x14ac:dyDescent="0.3">
      <c r="A659" s="96"/>
      <c r="B659" s="96"/>
      <c r="C659" s="96"/>
      <c r="D659" s="96"/>
      <c r="E659" s="96"/>
      <c r="F659" s="96"/>
      <c r="G659" s="61"/>
      <c r="H659" s="61"/>
      <c r="I659" s="97"/>
      <c r="J659" s="61"/>
      <c r="K659" s="61"/>
      <c r="L659" s="61"/>
      <c r="M659" s="61"/>
      <c r="N659" s="61"/>
      <c r="O659" s="61"/>
      <c r="P659" s="61"/>
      <c r="Q659" s="61"/>
      <c r="R659" s="61"/>
      <c r="S659" s="61"/>
      <c r="T659" s="61"/>
      <c r="U659" s="61"/>
      <c r="V659" s="61"/>
      <c r="W659" s="61"/>
      <c r="X659" s="61"/>
      <c r="Y659" s="61"/>
      <c r="Z659" s="61"/>
      <c r="AA659" s="61"/>
      <c r="AB659" s="61"/>
      <c r="AC659" s="61"/>
      <c r="AD659" s="61"/>
      <c r="AE659" s="61"/>
      <c r="AF659" s="61"/>
      <c r="AG659" s="61"/>
      <c r="AH659" s="61"/>
      <c r="AI659" s="61"/>
      <c r="AJ659" s="61"/>
      <c r="AK659" s="61"/>
      <c r="AL659" s="61"/>
      <c r="AM659" s="61"/>
      <c r="AN659" s="61"/>
      <c r="AO659" s="61"/>
      <c r="AP659" s="61"/>
      <c r="AQ659" s="61"/>
      <c r="AR659" s="61"/>
      <c r="AS659" s="61"/>
      <c r="AT659" s="61"/>
      <c r="AU659" s="61"/>
      <c r="AV659" s="61"/>
      <c r="AW659" s="61"/>
      <c r="AX659" s="61"/>
      <c r="AY659" s="61"/>
      <c r="AZ659" s="61"/>
      <c r="BA659" s="61"/>
      <c r="BB659" s="61"/>
      <c r="BC659" s="61"/>
      <c r="BD659" s="61"/>
      <c r="BE659" s="61"/>
      <c r="BF659" s="61"/>
    </row>
    <row r="660" spans="1:58" ht="16.5" customHeight="1" x14ac:dyDescent="0.3">
      <c r="A660" s="96"/>
      <c r="B660" s="96"/>
      <c r="C660" s="96"/>
      <c r="D660" s="96"/>
      <c r="E660" s="96"/>
      <c r="F660" s="96"/>
      <c r="G660" s="61"/>
      <c r="H660" s="61"/>
      <c r="I660" s="97"/>
      <c r="J660" s="61"/>
      <c r="K660" s="61"/>
      <c r="L660" s="61"/>
      <c r="M660" s="61"/>
      <c r="N660" s="61"/>
      <c r="O660" s="61"/>
      <c r="P660" s="61"/>
      <c r="Q660" s="61"/>
      <c r="R660" s="61"/>
      <c r="S660" s="61"/>
      <c r="T660" s="61"/>
      <c r="U660" s="61"/>
      <c r="V660" s="61"/>
      <c r="W660" s="61"/>
      <c r="X660" s="61"/>
      <c r="Y660" s="61"/>
      <c r="Z660" s="61"/>
      <c r="AA660" s="61"/>
      <c r="AB660" s="61"/>
      <c r="AC660" s="61"/>
      <c r="AD660" s="61"/>
      <c r="AE660" s="61"/>
      <c r="AF660" s="61"/>
      <c r="AG660" s="61"/>
      <c r="AH660" s="61"/>
      <c r="AI660" s="61"/>
      <c r="AJ660" s="61"/>
      <c r="AK660" s="61"/>
      <c r="AL660" s="61"/>
      <c r="AM660" s="61"/>
      <c r="AN660" s="61"/>
      <c r="AO660" s="61"/>
      <c r="AP660" s="61"/>
      <c r="AQ660" s="61"/>
      <c r="AR660" s="61"/>
      <c r="AS660" s="61"/>
      <c r="AT660" s="61"/>
      <c r="AU660" s="61"/>
      <c r="AV660" s="61"/>
      <c r="AW660" s="61"/>
      <c r="AX660" s="61"/>
      <c r="AY660" s="61"/>
      <c r="AZ660" s="61"/>
      <c r="BA660" s="61"/>
      <c r="BB660" s="61"/>
      <c r="BC660" s="61"/>
      <c r="BD660" s="61"/>
      <c r="BE660" s="61"/>
      <c r="BF660" s="61"/>
    </row>
    <row r="661" spans="1:58" ht="16.5" customHeight="1" x14ac:dyDescent="0.3">
      <c r="A661" s="96"/>
      <c r="B661" s="96"/>
      <c r="C661" s="96"/>
      <c r="D661" s="96"/>
      <c r="E661" s="96"/>
      <c r="F661" s="96"/>
      <c r="G661" s="61"/>
      <c r="H661" s="61"/>
      <c r="I661" s="97"/>
      <c r="J661" s="61"/>
      <c r="K661" s="61"/>
      <c r="L661" s="61"/>
      <c r="M661" s="61"/>
      <c r="N661" s="61"/>
      <c r="O661" s="61"/>
      <c r="P661" s="61"/>
      <c r="Q661" s="61"/>
      <c r="R661" s="61"/>
      <c r="S661" s="61"/>
      <c r="T661" s="61"/>
      <c r="U661" s="61"/>
      <c r="V661" s="61"/>
      <c r="W661" s="61"/>
      <c r="X661" s="61"/>
      <c r="Y661" s="61"/>
      <c r="Z661" s="61"/>
      <c r="AA661" s="61"/>
      <c r="AB661" s="61"/>
      <c r="AC661" s="61"/>
      <c r="AD661" s="61"/>
      <c r="AE661" s="61"/>
      <c r="AF661" s="61"/>
      <c r="AG661" s="61"/>
      <c r="AH661" s="61"/>
      <c r="AI661" s="61"/>
      <c r="AJ661" s="61"/>
      <c r="AK661" s="61"/>
      <c r="AL661" s="61"/>
      <c r="AM661" s="61"/>
      <c r="AN661" s="61"/>
      <c r="AO661" s="61"/>
      <c r="AP661" s="61"/>
      <c r="AQ661" s="61"/>
      <c r="AR661" s="61"/>
      <c r="AS661" s="61"/>
      <c r="AT661" s="61"/>
      <c r="AU661" s="61"/>
      <c r="AV661" s="61"/>
      <c r="AW661" s="61"/>
      <c r="AX661" s="61"/>
      <c r="AY661" s="61"/>
      <c r="AZ661" s="61"/>
      <c r="BA661" s="61"/>
      <c r="BB661" s="61"/>
      <c r="BC661" s="61"/>
      <c r="BD661" s="61"/>
      <c r="BE661" s="61"/>
      <c r="BF661" s="61"/>
    </row>
    <row r="662" spans="1:58" ht="16.5" customHeight="1" x14ac:dyDescent="0.3">
      <c r="A662" s="96"/>
      <c r="B662" s="96"/>
      <c r="C662" s="96"/>
      <c r="D662" s="96"/>
      <c r="E662" s="96"/>
      <c r="F662" s="96"/>
      <c r="G662" s="61"/>
      <c r="H662" s="61"/>
      <c r="I662" s="97"/>
      <c r="J662" s="61"/>
      <c r="K662" s="61"/>
      <c r="L662" s="61"/>
      <c r="M662" s="61"/>
      <c r="N662" s="61"/>
      <c r="O662" s="61"/>
      <c r="P662" s="61"/>
      <c r="Q662" s="61"/>
      <c r="R662" s="61"/>
      <c r="S662" s="61"/>
      <c r="T662" s="61"/>
      <c r="U662" s="61"/>
      <c r="V662" s="61"/>
      <c r="W662" s="61"/>
      <c r="X662" s="61"/>
      <c r="Y662" s="61"/>
      <c r="Z662" s="61"/>
      <c r="AA662" s="61"/>
      <c r="AB662" s="61"/>
      <c r="AC662" s="61"/>
      <c r="AD662" s="61"/>
      <c r="AE662" s="61"/>
      <c r="AF662" s="61"/>
      <c r="AG662" s="61"/>
      <c r="AH662" s="61"/>
      <c r="AI662" s="61"/>
      <c r="AJ662" s="61"/>
      <c r="AK662" s="61"/>
      <c r="AL662" s="61"/>
      <c r="AM662" s="61"/>
      <c r="AN662" s="61"/>
      <c r="AO662" s="61"/>
      <c r="AP662" s="61"/>
      <c r="AQ662" s="61"/>
      <c r="AR662" s="61"/>
      <c r="AS662" s="61"/>
      <c r="AT662" s="61"/>
      <c r="AU662" s="61"/>
      <c r="AV662" s="61"/>
      <c r="AW662" s="61"/>
      <c r="AX662" s="61"/>
      <c r="AY662" s="61"/>
      <c r="AZ662" s="61"/>
      <c r="BA662" s="61"/>
      <c r="BB662" s="61"/>
      <c r="BC662" s="61"/>
      <c r="BD662" s="61"/>
      <c r="BE662" s="61"/>
      <c r="BF662" s="61"/>
    </row>
    <row r="663" spans="1:58" ht="16.5" customHeight="1" x14ac:dyDescent="0.3">
      <c r="A663" s="96"/>
      <c r="B663" s="96"/>
      <c r="C663" s="96"/>
      <c r="D663" s="96"/>
      <c r="E663" s="96"/>
      <c r="F663" s="96"/>
      <c r="G663" s="61"/>
      <c r="H663" s="61"/>
      <c r="I663" s="97"/>
      <c r="J663" s="61"/>
      <c r="K663" s="61"/>
      <c r="L663" s="61"/>
      <c r="M663" s="61"/>
      <c r="N663" s="61"/>
      <c r="O663" s="61"/>
      <c r="P663" s="61"/>
      <c r="Q663" s="61"/>
      <c r="R663" s="61"/>
      <c r="S663" s="61"/>
      <c r="T663" s="61"/>
      <c r="U663" s="61"/>
      <c r="V663" s="61"/>
      <c r="W663" s="61"/>
      <c r="X663" s="61"/>
      <c r="Y663" s="61"/>
      <c r="Z663" s="61"/>
      <c r="AA663" s="61"/>
      <c r="AB663" s="61"/>
      <c r="AC663" s="61"/>
      <c r="AD663" s="61"/>
      <c r="AE663" s="61"/>
      <c r="AF663" s="61"/>
      <c r="AG663" s="61"/>
      <c r="AH663" s="61"/>
      <c r="AI663" s="61"/>
      <c r="AJ663" s="61"/>
      <c r="AK663" s="61"/>
      <c r="AL663" s="61"/>
      <c r="AM663" s="61"/>
      <c r="AN663" s="61"/>
      <c r="AO663" s="61"/>
      <c r="AP663" s="61"/>
      <c r="AQ663" s="61"/>
      <c r="AR663" s="61"/>
      <c r="AS663" s="61"/>
      <c r="AT663" s="61"/>
      <c r="AU663" s="61"/>
      <c r="AV663" s="61"/>
      <c r="AW663" s="61"/>
      <c r="AX663" s="61"/>
      <c r="AY663" s="61"/>
      <c r="AZ663" s="61"/>
      <c r="BA663" s="61"/>
      <c r="BB663" s="61"/>
      <c r="BC663" s="61"/>
      <c r="BD663" s="61"/>
      <c r="BE663" s="61"/>
      <c r="BF663" s="61"/>
    </row>
    <row r="664" spans="1:58" ht="16.5" customHeight="1" x14ac:dyDescent="0.3">
      <c r="A664" s="96"/>
      <c r="B664" s="96"/>
      <c r="C664" s="96"/>
      <c r="D664" s="96"/>
      <c r="E664" s="96"/>
      <c r="F664" s="96"/>
      <c r="G664" s="61"/>
      <c r="H664" s="61"/>
      <c r="I664" s="97"/>
      <c r="J664" s="61"/>
      <c r="K664" s="61"/>
      <c r="L664" s="61"/>
      <c r="M664" s="61"/>
      <c r="N664" s="61"/>
      <c r="O664" s="61"/>
      <c r="P664" s="61"/>
      <c r="Q664" s="61"/>
      <c r="R664" s="61"/>
      <c r="S664" s="61"/>
      <c r="T664" s="61"/>
      <c r="U664" s="61"/>
      <c r="V664" s="61"/>
      <c r="W664" s="61"/>
      <c r="X664" s="61"/>
      <c r="Y664" s="61"/>
      <c r="Z664" s="61"/>
      <c r="AA664" s="61"/>
      <c r="AB664" s="61"/>
      <c r="AC664" s="61"/>
      <c r="AD664" s="61"/>
      <c r="AE664" s="61"/>
      <c r="AF664" s="61"/>
      <c r="AG664" s="61"/>
      <c r="AH664" s="61"/>
      <c r="AI664" s="61"/>
      <c r="AJ664" s="61"/>
      <c r="AK664" s="61"/>
      <c r="AL664" s="61"/>
      <c r="AM664" s="61"/>
      <c r="AN664" s="61"/>
      <c r="AO664" s="61"/>
      <c r="AP664" s="61"/>
      <c r="AQ664" s="61"/>
      <c r="AR664" s="61"/>
      <c r="AS664" s="61"/>
      <c r="AT664" s="61"/>
      <c r="AU664" s="61"/>
      <c r="AV664" s="61"/>
      <c r="AW664" s="61"/>
      <c r="AX664" s="61"/>
      <c r="AY664" s="61"/>
      <c r="AZ664" s="61"/>
      <c r="BA664" s="61"/>
      <c r="BB664" s="61"/>
      <c r="BC664" s="61"/>
      <c r="BD664" s="61"/>
      <c r="BE664" s="61"/>
      <c r="BF664" s="61"/>
    </row>
    <row r="665" spans="1:58" ht="16.5" customHeight="1" x14ac:dyDescent="0.3">
      <c r="A665" s="96"/>
      <c r="B665" s="96"/>
      <c r="C665" s="96"/>
      <c r="D665" s="96"/>
      <c r="E665" s="96"/>
      <c r="F665" s="96"/>
      <c r="G665" s="61"/>
      <c r="H665" s="61"/>
      <c r="I665" s="97"/>
      <c r="J665" s="61"/>
      <c r="K665" s="61"/>
      <c r="L665" s="61"/>
      <c r="M665" s="61"/>
      <c r="N665" s="61"/>
      <c r="O665" s="61"/>
      <c r="P665" s="61"/>
      <c r="Q665" s="61"/>
      <c r="R665" s="61"/>
      <c r="S665" s="61"/>
      <c r="T665" s="61"/>
      <c r="U665" s="61"/>
      <c r="V665" s="61"/>
      <c r="W665" s="61"/>
      <c r="X665" s="61"/>
      <c r="Y665" s="61"/>
      <c r="Z665" s="61"/>
      <c r="AA665" s="61"/>
      <c r="AB665" s="61"/>
      <c r="AC665" s="61"/>
      <c r="AD665" s="61"/>
      <c r="AE665" s="61"/>
      <c r="AF665" s="61"/>
      <c r="AG665" s="61"/>
      <c r="AH665" s="61"/>
      <c r="AI665" s="61"/>
      <c r="AJ665" s="61"/>
      <c r="AK665" s="61"/>
      <c r="AL665" s="61"/>
      <c r="AM665" s="61"/>
      <c r="AN665" s="61"/>
      <c r="AO665" s="61"/>
      <c r="AP665" s="61"/>
      <c r="AQ665" s="61"/>
      <c r="AR665" s="61"/>
      <c r="AS665" s="61"/>
      <c r="AT665" s="61"/>
      <c r="AU665" s="61"/>
      <c r="AV665" s="61"/>
      <c r="AW665" s="61"/>
      <c r="AX665" s="61"/>
      <c r="AY665" s="61"/>
      <c r="AZ665" s="61"/>
      <c r="BA665" s="61"/>
      <c r="BB665" s="61"/>
      <c r="BC665" s="61"/>
      <c r="BD665" s="61"/>
      <c r="BE665" s="61"/>
      <c r="BF665" s="61"/>
    </row>
    <row r="666" spans="1:58" ht="16.5" customHeight="1" x14ac:dyDescent="0.3">
      <c r="A666" s="96"/>
      <c r="B666" s="96"/>
      <c r="C666" s="96"/>
      <c r="D666" s="96"/>
      <c r="E666" s="96"/>
      <c r="F666" s="96"/>
      <c r="G666" s="61"/>
      <c r="H666" s="61"/>
      <c r="I666" s="97"/>
      <c r="J666" s="61"/>
      <c r="K666" s="61"/>
      <c r="L666" s="61"/>
      <c r="M666" s="61"/>
      <c r="N666" s="61"/>
      <c r="O666" s="61"/>
      <c r="P666" s="61"/>
      <c r="Q666" s="61"/>
      <c r="R666" s="61"/>
      <c r="S666" s="61"/>
      <c r="T666" s="61"/>
      <c r="U666" s="61"/>
      <c r="V666" s="61"/>
      <c r="W666" s="61"/>
      <c r="X666" s="61"/>
      <c r="Y666" s="61"/>
      <c r="Z666" s="61"/>
      <c r="AA666" s="61"/>
      <c r="AB666" s="61"/>
      <c r="AC666" s="61"/>
      <c r="AD666" s="61"/>
      <c r="AE666" s="61"/>
      <c r="AF666" s="61"/>
      <c r="AG666" s="61"/>
      <c r="AH666" s="61"/>
      <c r="AI666" s="61"/>
      <c r="AJ666" s="61"/>
      <c r="AK666" s="61"/>
      <c r="AL666" s="61"/>
      <c r="AM666" s="61"/>
      <c r="AN666" s="61"/>
      <c r="AO666" s="61"/>
      <c r="AP666" s="61"/>
      <c r="AQ666" s="61"/>
      <c r="AR666" s="61"/>
      <c r="AS666" s="61"/>
      <c r="AT666" s="61"/>
      <c r="AU666" s="61"/>
      <c r="AV666" s="61"/>
      <c r="AW666" s="61"/>
      <c r="AX666" s="61"/>
      <c r="AY666" s="61"/>
      <c r="AZ666" s="61"/>
      <c r="BA666" s="61"/>
      <c r="BB666" s="61"/>
      <c r="BC666" s="61"/>
      <c r="BD666" s="61"/>
      <c r="BE666" s="61"/>
      <c r="BF666" s="61"/>
    </row>
    <row r="667" spans="1:58" ht="16.5" customHeight="1" x14ac:dyDescent="0.3">
      <c r="A667" s="96"/>
      <c r="B667" s="96"/>
      <c r="C667" s="96"/>
      <c r="D667" s="96"/>
      <c r="E667" s="96"/>
      <c r="F667" s="96"/>
      <c r="G667" s="61"/>
      <c r="H667" s="61"/>
      <c r="I667" s="97"/>
      <c r="J667" s="61"/>
      <c r="K667" s="61"/>
      <c r="L667" s="61"/>
      <c r="M667" s="61"/>
      <c r="N667" s="61"/>
      <c r="O667" s="61"/>
      <c r="P667" s="61"/>
      <c r="Q667" s="61"/>
      <c r="R667" s="61"/>
      <c r="S667" s="61"/>
      <c r="T667" s="61"/>
      <c r="U667" s="61"/>
      <c r="V667" s="61"/>
      <c r="W667" s="61"/>
      <c r="X667" s="61"/>
      <c r="Y667" s="61"/>
      <c r="Z667" s="61"/>
      <c r="AA667" s="61"/>
      <c r="AB667" s="61"/>
      <c r="AC667" s="61"/>
      <c r="AD667" s="61"/>
      <c r="AE667" s="61"/>
      <c r="AF667" s="61"/>
      <c r="AG667" s="61"/>
      <c r="AH667" s="61"/>
      <c r="AI667" s="61"/>
      <c r="AJ667" s="61"/>
      <c r="AK667" s="61"/>
      <c r="AL667" s="61"/>
      <c r="AM667" s="61"/>
      <c r="AN667" s="61"/>
      <c r="AO667" s="61"/>
      <c r="AP667" s="61"/>
      <c r="AQ667" s="61"/>
      <c r="AR667" s="61"/>
      <c r="AS667" s="61"/>
      <c r="AT667" s="61"/>
      <c r="AU667" s="61"/>
      <c r="AV667" s="61"/>
      <c r="AW667" s="61"/>
      <c r="AX667" s="61"/>
      <c r="AY667" s="61"/>
      <c r="AZ667" s="61"/>
      <c r="BA667" s="61"/>
      <c r="BB667" s="61"/>
      <c r="BC667" s="61"/>
      <c r="BD667" s="61"/>
      <c r="BE667" s="61"/>
      <c r="BF667" s="61"/>
    </row>
    <row r="668" spans="1:58" ht="16.5" customHeight="1" x14ac:dyDescent="0.3">
      <c r="A668" s="96"/>
      <c r="B668" s="96"/>
      <c r="C668" s="96"/>
      <c r="D668" s="96"/>
      <c r="E668" s="96"/>
      <c r="F668" s="96"/>
      <c r="G668" s="61"/>
      <c r="H668" s="61"/>
      <c r="I668" s="97"/>
      <c r="J668" s="61"/>
      <c r="K668" s="61"/>
      <c r="L668" s="61"/>
      <c r="M668" s="61"/>
      <c r="N668" s="61"/>
      <c r="O668" s="61"/>
      <c r="P668" s="61"/>
      <c r="Q668" s="61"/>
      <c r="R668" s="61"/>
      <c r="S668" s="61"/>
      <c r="T668" s="61"/>
      <c r="U668" s="61"/>
      <c r="V668" s="61"/>
      <c r="W668" s="61"/>
      <c r="X668" s="61"/>
      <c r="Y668" s="61"/>
      <c r="Z668" s="61"/>
      <c r="AA668" s="61"/>
      <c r="AB668" s="61"/>
      <c r="AC668" s="61"/>
      <c r="AD668" s="61"/>
      <c r="AE668" s="61"/>
      <c r="AF668" s="61"/>
      <c r="AG668" s="61"/>
      <c r="AH668" s="61"/>
      <c r="AI668" s="61"/>
      <c r="AJ668" s="61"/>
      <c r="AK668" s="61"/>
      <c r="AL668" s="61"/>
      <c r="AM668" s="61"/>
      <c r="AN668" s="61"/>
      <c r="AO668" s="61"/>
      <c r="AP668" s="61"/>
      <c r="AQ668" s="61"/>
      <c r="AR668" s="61"/>
      <c r="AS668" s="61"/>
      <c r="AT668" s="61"/>
      <c r="AU668" s="61"/>
      <c r="AV668" s="61"/>
      <c r="AW668" s="61"/>
      <c r="AX668" s="61"/>
      <c r="AY668" s="61"/>
      <c r="AZ668" s="61"/>
      <c r="BA668" s="61"/>
      <c r="BB668" s="61"/>
      <c r="BC668" s="61"/>
      <c r="BD668" s="61"/>
      <c r="BE668" s="61"/>
      <c r="BF668" s="61"/>
    </row>
    <row r="669" spans="1:58" ht="16.5" customHeight="1" x14ac:dyDescent="0.3">
      <c r="A669" s="96"/>
      <c r="B669" s="96"/>
      <c r="C669" s="96"/>
      <c r="D669" s="96"/>
      <c r="E669" s="96"/>
      <c r="F669" s="96"/>
      <c r="G669" s="61"/>
      <c r="H669" s="61"/>
      <c r="I669" s="97"/>
      <c r="J669" s="61"/>
      <c r="K669" s="61"/>
      <c r="L669" s="61"/>
      <c r="M669" s="61"/>
      <c r="N669" s="61"/>
      <c r="O669" s="61"/>
      <c r="P669" s="61"/>
      <c r="Q669" s="61"/>
      <c r="R669" s="61"/>
      <c r="S669" s="61"/>
      <c r="T669" s="61"/>
      <c r="U669" s="61"/>
      <c r="V669" s="61"/>
      <c r="W669" s="61"/>
      <c r="X669" s="61"/>
      <c r="Y669" s="61"/>
      <c r="Z669" s="61"/>
      <c r="AA669" s="61"/>
      <c r="AB669" s="61"/>
      <c r="AC669" s="61"/>
      <c r="AD669" s="61"/>
      <c r="AE669" s="61"/>
      <c r="AF669" s="61"/>
      <c r="AG669" s="61"/>
      <c r="AH669" s="61"/>
      <c r="AI669" s="61"/>
      <c r="AJ669" s="61"/>
      <c r="AK669" s="61"/>
      <c r="AL669" s="61"/>
      <c r="AM669" s="61"/>
      <c r="AN669" s="61"/>
      <c r="AO669" s="61"/>
      <c r="AP669" s="61"/>
      <c r="AQ669" s="61"/>
      <c r="AR669" s="61"/>
      <c r="AS669" s="61"/>
      <c r="AT669" s="61"/>
      <c r="AU669" s="61"/>
      <c r="AV669" s="61"/>
      <c r="AW669" s="61"/>
      <c r="AX669" s="61"/>
      <c r="AY669" s="61"/>
      <c r="AZ669" s="61"/>
      <c r="BA669" s="61"/>
      <c r="BB669" s="61"/>
      <c r="BC669" s="61"/>
      <c r="BD669" s="61"/>
      <c r="BE669" s="61"/>
      <c r="BF669" s="61"/>
    </row>
    <row r="670" spans="1:58" ht="16.5" customHeight="1" x14ac:dyDescent="0.3">
      <c r="A670" s="96"/>
      <c r="B670" s="96"/>
      <c r="C670" s="96"/>
      <c r="D670" s="96"/>
      <c r="E670" s="96"/>
      <c r="F670" s="96"/>
      <c r="G670" s="61"/>
      <c r="H670" s="61"/>
      <c r="I670" s="97"/>
      <c r="J670" s="61"/>
      <c r="K670" s="61"/>
      <c r="L670" s="61"/>
      <c r="M670" s="61"/>
      <c r="N670" s="61"/>
      <c r="O670" s="61"/>
      <c r="P670" s="61"/>
      <c r="Q670" s="61"/>
      <c r="R670" s="61"/>
      <c r="S670" s="61"/>
      <c r="T670" s="61"/>
      <c r="U670" s="61"/>
      <c r="V670" s="61"/>
      <c r="W670" s="61"/>
      <c r="X670" s="61"/>
      <c r="Y670" s="61"/>
      <c r="Z670" s="61"/>
      <c r="AA670" s="61"/>
      <c r="AB670" s="61"/>
      <c r="AC670" s="61"/>
      <c r="AD670" s="61"/>
      <c r="AE670" s="61"/>
      <c r="AF670" s="61"/>
      <c r="AG670" s="61"/>
      <c r="AH670" s="61"/>
      <c r="AI670" s="61"/>
      <c r="AJ670" s="61"/>
      <c r="AK670" s="61"/>
      <c r="AL670" s="61"/>
      <c r="AM670" s="61"/>
      <c r="AN670" s="61"/>
      <c r="AO670" s="61"/>
      <c r="AP670" s="61"/>
      <c r="AQ670" s="61"/>
      <c r="AR670" s="61"/>
      <c r="AS670" s="61"/>
      <c r="AT670" s="61"/>
      <c r="AU670" s="61"/>
      <c r="AV670" s="61"/>
      <c r="AW670" s="61"/>
      <c r="AX670" s="61"/>
      <c r="AY670" s="61"/>
      <c r="AZ670" s="61"/>
      <c r="BA670" s="61"/>
      <c r="BB670" s="61"/>
      <c r="BC670" s="61"/>
      <c r="BD670" s="61"/>
      <c r="BE670" s="61"/>
      <c r="BF670" s="61"/>
    </row>
    <row r="671" spans="1:58" ht="16.5" customHeight="1" x14ac:dyDescent="0.3">
      <c r="A671" s="96"/>
      <c r="B671" s="96"/>
      <c r="C671" s="96"/>
      <c r="D671" s="96"/>
      <c r="E671" s="96"/>
      <c r="F671" s="96"/>
      <c r="G671" s="61"/>
      <c r="H671" s="61"/>
      <c r="I671" s="97"/>
      <c r="J671" s="61"/>
      <c r="K671" s="61"/>
      <c r="L671" s="61"/>
      <c r="M671" s="61"/>
      <c r="N671" s="61"/>
      <c r="O671" s="61"/>
      <c r="P671" s="61"/>
      <c r="Q671" s="61"/>
      <c r="R671" s="61"/>
      <c r="S671" s="61"/>
      <c r="T671" s="61"/>
      <c r="U671" s="61"/>
      <c r="V671" s="61"/>
      <c r="W671" s="61"/>
      <c r="X671" s="61"/>
      <c r="Y671" s="61"/>
      <c r="Z671" s="61"/>
      <c r="AA671" s="61"/>
      <c r="AB671" s="61"/>
      <c r="AC671" s="61"/>
      <c r="AD671" s="61"/>
      <c r="AE671" s="61"/>
      <c r="AF671" s="61"/>
      <c r="AG671" s="61"/>
      <c r="AH671" s="61"/>
      <c r="AI671" s="61"/>
      <c r="AJ671" s="61"/>
      <c r="AK671" s="61"/>
      <c r="AL671" s="61"/>
      <c r="AM671" s="61"/>
      <c r="AN671" s="61"/>
      <c r="AO671" s="61"/>
      <c r="AP671" s="61"/>
      <c r="AQ671" s="61"/>
      <c r="AR671" s="61"/>
      <c r="AS671" s="61"/>
      <c r="AT671" s="61"/>
      <c r="AU671" s="61"/>
      <c r="AV671" s="61"/>
      <c r="AW671" s="61"/>
      <c r="AX671" s="61"/>
      <c r="AY671" s="61"/>
      <c r="AZ671" s="61"/>
      <c r="BA671" s="61"/>
      <c r="BB671" s="61"/>
      <c r="BC671" s="61"/>
      <c r="BD671" s="61"/>
      <c r="BE671" s="61"/>
      <c r="BF671" s="61"/>
    </row>
    <row r="672" spans="1:58" ht="16.5" customHeight="1" x14ac:dyDescent="0.3">
      <c r="A672" s="96"/>
      <c r="B672" s="96"/>
      <c r="C672" s="96"/>
      <c r="D672" s="96"/>
      <c r="E672" s="96"/>
      <c r="F672" s="96"/>
      <c r="G672" s="61"/>
      <c r="H672" s="61"/>
      <c r="I672" s="97"/>
      <c r="J672" s="61"/>
      <c r="K672" s="61"/>
      <c r="L672" s="61"/>
      <c r="M672" s="61"/>
      <c r="N672" s="61"/>
      <c r="O672" s="61"/>
      <c r="P672" s="61"/>
      <c r="Q672" s="61"/>
      <c r="R672" s="61"/>
      <c r="S672" s="61"/>
      <c r="T672" s="61"/>
      <c r="U672" s="61"/>
      <c r="V672" s="61"/>
      <c r="W672" s="61"/>
      <c r="X672" s="61"/>
      <c r="Y672" s="61"/>
      <c r="Z672" s="61"/>
      <c r="AA672" s="61"/>
      <c r="AB672" s="61"/>
      <c r="AC672" s="61"/>
      <c r="AD672" s="61"/>
      <c r="AE672" s="61"/>
      <c r="AF672" s="61"/>
      <c r="AG672" s="61"/>
      <c r="AH672" s="61"/>
      <c r="AI672" s="61"/>
      <c r="AJ672" s="61"/>
      <c r="AK672" s="61"/>
      <c r="AL672" s="61"/>
      <c r="AM672" s="61"/>
      <c r="AN672" s="61"/>
      <c r="AO672" s="61"/>
      <c r="AP672" s="61"/>
      <c r="AQ672" s="61"/>
      <c r="AR672" s="61"/>
      <c r="AS672" s="61"/>
      <c r="AT672" s="61"/>
      <c r="AU672" s="61"/>
      <c r="AV672" s="61"/>
      <c r="AW672" s="61"/>
      <c r="AX672" s="61"/>
      <c r="AY672" s="61"/>
      <c r="AZ672" s="61"/>
      <c r="BA672" s="61"/>
      <c r="BB672" s="61"/>
      <c r="BC672" s="61"/>
      <c r="BD672" s="61"/>
      <c r="BE672" s="61"/>
      <c r="BF672" s="61"/>
    </row>
    <row r="673" spans="1:58" ht="16.5" customHeight="1" x14ac:dyDescent="0.3">
      <c r="A673" s="96"/>
      <c r="B673" s="96"/>
      <c r="C673" s="96"/>
      <c r="D673" s="96"/>
      <c r="E673" s="96"/>
      <c r="F673" s="96"/>
      <c r="G673" s="61"/>
      <c r="H673" s="61"/>
      <c r="I673" s="97"/>
      <c r="J673" s="61"/>
      <c r="K673" s="61"/>
      <c r="L673" s="61"/>
      <c r="M673" s="61"/>
      <c r="N673" s="61"/>
      <c r="O673" s="61"/>
      <c r="P673" s="61"/>
      <c r="Q673" s="61"/>
      <c r="R673" s="61"/>
      <c r="S673" s="61"/>
      <c r="T673" s="61"/>
      <c r="U673" s="61"/>
      <c r="V673" s="61"/>
      <c r="W673" s="61"/>
      <c r="X673" s="61"/>
      <c r="Y673" s="61"/>
      <c r="Z673" s="61"/>
      <c r="AA673" s="61"/>
      <c r="AB673" s="61"/>
      <c r="AC673" s="61"/>
      <c r="AD673" s="61"/>
      <c r="AE673" s="61"/>
      <c r="AF673" s="61"/>
      <c r="AG673" s="61"/>
      <c r="AH673" s="61"/>
      <c r="AI673" s="61"/>
      <c r="AJ673" s="61"/>
      <c r="AK673" s="61"/>
      <c r="AL673" s="61"/>
      <c r="AM673" s="61"/>
      <c r="AN673" s="61"/>
      <c r="AO673" s="61"/>
      <c r="AP673" s="61"/>
      <c r="AQ673" s="61"/>
      <c r="AR673" s="61"/>
      <c r="AS673" s="61"/>
      <c r="AT673" s="61"/>
      <c r="AU673" s="61"/>
      <c r="AV673" s="61"/>
      <c r="AW673" s="61"/>
      <c r="AX673" s="61"/>
      <c r="AY673" s="61"/>
      <c r="AZ673" s="61"/>
      <c r="BA673" s="61"/>
      <c r="BB673" s="61"/>
      <c r="BC673" s="61"/>
      <c r="BD673" s="61"/>
      <c r="BE673" s="61"/>
      <c r="BF673" s="61"/>
    </row>
    <row r="674" spans="1:58" ht="16.5" customHeight="1" x14ac:dyDescent="0.3">
      <c r="A674" s="96"/>
      <c r="B674" s="96"/>
      <c r="C674" s="96"/>
      <c r="D674" s="96"/>
      <c r="E674" s="96"/>
      <c r="F674" s="96"/>
      <c r="G674" s="61"/>
      <c r="H674" s="61"/>
      <c r="I674" s="97"/>
      <c r="J674" s="61"/>
      <c r="K674" s="61"/>
      <c r="L674" s="61"/>
      <c r="M674" s="61"/>
      <c r="N674" s="61"/>
      <c r="O674" s="61"/>
      <c r="P674" s="61"/>
      <c r="Q674" s="61"/>
      <c r="R674" s="61"/>
      <c r="S674" s="61"/>
      <c r="T674" s="61"/>
      <c r="U674" s="61"/>
      <c r="V674" s="61"/>
      <c r="W674" s="61"/>
      <c r="X674" s="61"/>
      <c r="Y674" s="61"/>
      <c r="Z674" s="61"/>
      <c r="AA674" s="61"/>
      <c r="AB674" s="61"/>
      <c r="AC674" s="61"/>
      <c r="AD674" s="61"/>
      <c r="AE674" s="61"/>
      <c r="AF674" s="61"/>
      <c r="AG674" s="61"/>
      <c r="AH674" s="61"/>
      <c r="AI674" s="61"/>
      <c r="AJ674" s="61"/>
      <c r="AK674" s="61"/>
      <c r="AL674" s="61"/>
      <c r="AM674" s="61"/>
      <c r="AN674" s="61"/>
      <c r="AO674" s="61"/>
      <c r="AP674" s="61"/>
      <c r="AQ674" s="61"/>
      <c r="AR674" s="61"/>
      <c r="AS674" s="61"/>
      <c r="AT674" s="61"/>
      <c r="AU674" s="61"/>
      <c r="AV674" s="61"/>
      <c r="AW674" s="61"/>
      <c r="AX674" s="61"/>
      <c r="AY674" s="61"/>
      <c r="AZ674" s="61"/>
      <c r="BA674" s="61"/>
      <c r="BB674" s="61"/>
      <c r="BC674" s="61"/>
      <c r="BD674" s="61"/>
      <c r="BE674" s="61"/>
      <c r="BF674" s="61"/>
    </row>
    <row r="675" spans="1:58" ht="16.5" customHeight="1" x14ac:dyDescent="0.3">
      <c r="A675" s="96"/>
      <c r="B675" s="96"/>
      <c r="C675" s="96"/>
      <c r="D675" s="96"/>
      <c r="E675" s="96"/>
      <c r="F675" s="96"/>
      <c r="G675" s="61"/>
      <c r="H675" s="61"/>
      <c r="I675" s="97"/>
      <c r="J675" s="61"/>
      <c r="K675" s="61"/>
      <c r="L675" s="61"/>
      <c r="M675" s="61"/>
      <c r="N675" s="61"/>
      <c r="O675" s="61"/>
      <c r="P675" s="61"/>
      <c r="Q675" s="61"/>
      <c r="R675" s="61"/>
      <c r="S675" s="61"/>
      <c r="T675" s="61"/>
      <c r="U675" s="61"/>
      <c r="V675" s="61"/>
      <c r="W675" s="61"/>
      <c r="X675" s="61"/>
      <c r="Y675" s="61"/>
      <c r="Z675" s="61"/>
      <c r="AA675" s="61"/>
      <c r="AB675" s="61"/>
      <c r="AC675" s="61"/>
      <c r="AD675" s="61"/>
      <c r="AE675" s="61"/>
      <c r="AF675" s="61"/>
      <c r="AG675" s="61"/>
      <c r="AH675" s="61"/>
      <c r="AI675" s="61"/>
      <c r="AJ675" s="61"/>
      <c r="AK675" s="61"/>
      <c r="AL675" s="61"/>
      <c r="AM675" s="61"/>
      <c r="AN675" s="61"/>
      <c r="AO675" s="61"/>
      <c r="AP675" s="61"/>
      <c r="AQ675" s="61"/>
      <c r="AR675" s="61"/>
      <c r="AS675" s="61"/>
      <c r="AT675" s="61"/>
      <c r="AU675" s="61"/>
      <c r="AV675" s="61"/>
      <c r="AW675" s="61"/>
      <c r="AX675" s="61"/>
      <c r="AY675" s="61"/>
      <c r="AZ675" s="61"/>
      <c r="BA675" s="61"/>
      <c r="BB675" s="61"/>
      <c r="BC675" s="61"/>
      <c r="BD675" s="61"/>
      <c r="BE675" s="61"/>
      <c r="BF675" s="61"/>
    </row>
    <row r="676" spans="1:58" ht="16.5" customHeight="1" x14ac:dyDescent="0.3">
      <c r="A676" s="96"/>
      <c r="B676" s="96"/>
      <c r="C676" s="96"/>
      <c r="D676" s="96"/>
      <c r="E676" s="96"/>
      <c r="F676" s="96"/>
      <c r="G676" s="61"/>
      <c r="H676" s="61"/>
      <c r="I676" s="97"/>
      <c r="J676" s="61"/>
      <c r="K676" s="61"/>
      <c r="L676" s="61"/>
      <c r="M676" s="61"/>
      <c r="N676" s="61"/>
      <c r="O676" s="61"/>
      <c r="P676" s="61"/>
      <c r="Q676" s="61"/>
      <c r="R676" s="61"/>
      <c r="S676" s="61"/>
      <c r="T676" s="61"/>
      <c r="U676" s="61"/>
      <c r="V676" s="61"/>
      <c r="W676" s="61"/>
      <c r="X676" s="61"/>
      <c r="Y676" s="61"/>
      <c r="Z676" s="61"/>
      <c r="AA676" s="61"/>
      <c r="AB676" s="61"/>
      <c r="AC676" s="61"/>
      <c r="AD676" s="61"/>
      <c r="AE676" s="61"/>
      <c r="AF676" s="61"/>
      <c r="AG676" s="61"/>
      <c r="AH676" s="61"/>
      <c r="AI676" s="61"/>
      <c r="AJ676" s="61"/>
      <c r="AK676" s="61"/>
      <c r="AL676" s="61"/>
      <c r="AM676" s="61"/>
      <c r="AN676" s="61"/>
      <c r="AO676" s="61"/>
      <c r="AP676" s="61"/>
      <c r="AQ676" s="61"/>
      <c r="AR676" s="61"/>
      <c r="AS676" s="61"/>
      <c r="AT676" s="61"/>
      <c r="AU676" s="61"/>
      <c r="AV676" s="61"/>
      <c r="AW676" s="61"/>
      <c r="AX676" s="61"/>
      <c r="AY676" s="61"/>
      <c r="AZ676" s="61"/>
      <c r="BA676" s="61"/>
      <c r="BB676" s="61"/>
      <c r="BC676" s="61"/>
      <c r="BD676" s="61"/>
      <c r="BE676" s="61"/>
      <c r="BF676" s="61"/>
    </row>
    <row r="677" spans="1:58" ht="16.5" customHeight="1" x14ac:dyDescent="0.3">
      <c r="A677" s="96"/>
      <c r="B677" s="96"/>
      <c r="C677" s="96"/>
      <c r="D677" s="96"/>
      <c r="E677" s="96"/>
      <c r="F677" s="96"/>
      <c r="G677" s="61"/>
      <c r="H677" s="61"/>
      <c r="I677" s="97"/>
      <c r="J677" s="61"/>
      <c r="K677" s="61"/>
      <c r="L677" s="61"/>
      <c r="M677" s="61"/>
      <c r="N677" s="61"/>
      <c r="O677" s="61"/>
      <c r="P677" s="61"/>
      <c r="Q677" s="61"/>
      <c r="R677" s="61"/>
      <c r="S677" s="61"/>
      <c r="T677" s="61"/>
      <c r="U677" s="61"/>
      <c r="V677" s="61"/>
      <c r="W677" s="61"/>
      <c r="X677" s="61"/>
      <c r="Y677" s="61"/>
      <c r="Z677" s="61"/>
      <c r="AA677" s="61"/>
      <c r="AB677" s="61"/>
      <c r="AC677" s="61"/>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row>
    <row r="678" spans="1:58" ht="16.5" customHeight="1" x14ac:dyDescent="0.3">
      <c r="A678" s="96"/>
      <c r="B678" s="96"/>
      <c r="C678" s="96"/>
      <c r="D678" s="96"/>
      <c r="E678" s="96"/>
      <c r="F678" s="96"/>
      <c r="G678" s="61"/>
      <c r="H678" s="61"/>
      <c r="I678" s="97"/>
      <c r="J678" s="61"/>
      <c r="K678" s="61"/>
      <c r="L678" s="61"/>
      <c r="M678" s="61"/>
      <c r="N678" s="61"/>
      <c r="O678" s="61"/>
      <c r="P678" s="61"/>
      <c r="Q678" s="61"/>
      <c r="R678" s="61"/>
      <c r="S678" s="61"/>
      <c r="T678" s="61"/>
      <c r="U678" s="61"/>
      <c r="V678" s="61"/>
      <c r="W678" s="61"/>
      <c r="X678" s="61"/>
      <c r="Y678" s="61"/>
      <c r="Z678" s="61"/>
      <c r="AA678" s="61"/>
      <c r="AB678" s="61"/>
      <c r="AC678" s="61"/>
      <c r="AD678" s="61"/>
      <c r="AE678" s="61"/>
      <c r="AF678" s="61"/>
      <c r="AG678" s="61"/>
      <c r="AH678" s="61"/>
      <c r="AI678" s="61"/>
      <c r="AJ678" s="61"/>
      <c r="AK678" s="61"/>
      <c r="AL678" s="61"/>
      <c r="AM678" s="61"/>
      <c r="AN678" s="61"/>
      <c r="AO678" s="61"/>
      <c r="AP678" s="61"/>
      <c r="AQ678" s="61"/>
      <c r="AR678" s="61"/>
      <c r="AS678" s="61"/>
      <c r="AT678" s="61"/>
      <c r="AU678" s="61"/>
      <c r="AV678" s="61"/>
      <c r="AW678" s="61"/>
      <c r="AX678" s="61"/>
      <c r="AY678" s="61"/>
      <c r="AZ678" s="61"/>
      <c r="BA678" s="61"/>
      <c r="BB678" s="61"/>
      <c r="BC678" s="61"/>
      <c r="BD678" s="61"/>
      <c r="BE678" s="61"/>
      <c r="BF678" s="61"/>
    </row>
    <row r="679" spans="1:58" ht="16.5" customHeight="1" x14ac:dyDescent="0.3">
      <c r="A679" s="96"/>
      <c r="B679" s="96"/>
      <c r="C679" s="96"/>
      <c r="D679" s="96"/>
      <c r="E679" s="96"/>
      <c r="F679" s="96"/>
      <c r="G679" s="61"/>
      <c r="H679" s="61"/>
      <c r="I679" s="97"/>
      <c r="J679" s="61"/>
      <c r="K679" s="61"/>
      <c r="L679" s="61"/>
      <c r="M679" s="61"/>
      <c r="N679" s="61"/>
      <c r="O679" s="61"/>
      <c r="P679" s="61"/>
      <c r="Q679" s="61"/>
      <c r="R679" s="61"/>
      <c r="S679" s="61"/>
      <c r="T679" s="61"/>
      <c r="U679" s="61"/>
      <c r="V679" s="61"/>
      <c r="W679" s="61"/>
      <c r="X679" s="61"/>
      <c r="Y679" s="61"/>
      <c r="Z679" s="61"/>
      <c r="AA679" s="61"/>
      <c r="AB679" s="61"/>
      <c r="AC679" s="61"/>
      <c r="AD679" s="61"/>
      <c r="AE679" s="61"/>
      <c r="AF679" s="61"/>
      <c r="AG679" s="61"/>
      <c r="AH679" s="61"/>
      <c r="AI679" s="61"/>
      <c r="AJ679" s="61"/>
      <c r="AK679" s="61"/>
      <c r="AL679" s="61"/>
      <c r="AM679" s="61"/>
      <c r="AN679" s="61"/>
      <c r="AO679" s="61"/>
      <c r="AP679" s="61"/>
      <c r="AQ679" s="61"/>
      <c r="AR679" s="61"/>
      <c r="AS679" s="61"/>
      <c r="AT679" s="61"/>
      <c r="AU679" s="61"/>
      <c r="AV679" s="61"/>
      <c r="AW679" s="61"/>
      <c r="AX679" s="61"/>
      <c r="AY679" s="61"/>
      <c r="AZ679" s="61"/>
      <c r="BA679" s="61"/>
      <c r="BB679" s="61"/>
      <c r="BC679" s="61"/>
      <c r="BD679" s="61"/>
      <c r="BE679" s="61"/>
      <c r="BF679" s="61"/>
    </row>
    <row r="680" spans="1:58" ht="16.5" customHeight="1" x14ac:dyDescent="0.3">
      <c r="A680" s="96"/>
      <c r="B680" s="96"/>
      <c r="C680" s="96"/>
      <c r="D680" s="96"/>
      <c r="E680" s="96"/>
      <c r="F680" s="96"/>
      <c r="G680" s="61"/>
      <c r="H680" s="61"/>
      <c r="I680" s="97"/>
      <c r="J680" s="61"/>
      <c r="K680" s="61"/>
      <c r="L680" s="61"/>
      <c r="M680" s="61"/>
      <c r="N680" s="61"/>
      <c r="O680" s="61"/>
      <c r="P680" s="61"/>
      <c r="Q680" s="61"/>
      <c r="R680" s="61"/>
      <c r="S680" s="61"/>
      <c r="T680" s="61"/>
      <c r="U680" s="61"/>
      <c r="V680" s="61"/>
      <c r="W680" s="61"/>
      <c r="X680" s="61"/>
      <c r="Y680" s="61"/>
      <c r="Z680" s="61"/>
      <c r="AA680" s="61"/>
      <c r="AB680" s="61"/>
      <c r="AC680" s="61"/>
      <c r="AD680" s="61"/>
      <c r="AE680" s="61"/>
      <c r="AF680" s="61"/>
      <c r="AG680" s="61"/>
      <c r="AH680" s="61"/>
      <c r="AI680" s="61"/>
      <c r="AJ680" s="61"/>
      <c r="AK680" s="61"/>
      <c r="AL680" s="61"/>
      <c r="AM680" s="61"/>
      <c r="AN680" s="61"/>
      <c r="AO680" s="61"/>
      <c r="AP680" s="61"/>
      <c r="AQ680" s="61"/>
      <c r="AR680" s="61"/>
      <c r="AS680" s="61"/>
      <c r="AT680" s="61"/>
      <c r="AU680" s="61"/>
      <c r="AV680" s="61"/>
      <c r="AW680" s="61"/>
      <c r="AX680" s="61"/>
      <c r="AY680" s="61"/>
      <c r="AZ680" s="61"/>
      <c r="BA680" s="61"/>
      <c r="BB680" s="61"/>
      <c r="BC680" s="61"/>
      <c r="BD680" s="61"/>
      <c r="BE680" s="61"/>
      <c r="BF680" s="61"/>
    </row>
    <row r="681" spans="1:58" ht="16.5" customHeight="1" x14ac:dyDescent="0.3">
      <c r="A681" s="96"/>
      <c r="B681" s="96"/>
      <c r="C681" s="96"/>
      <c r="D681" s="96"/>
      <c r="E681" s="96"/>
      <c r="F681" s="96"/>
      <c r="G681" s="61"/>
      <c r="H681" s="61"/>
      <c r="I681" s="97"/>
      <c r="J681" s="61"/>
      <c r="K681" s="61"/>
      <c r="L681" s="61"/>
      <c r="M681" s="61"/>
      <c r="N681" s="61"/>
      <c r="O681" s="61"/>
      <c r="P681" s="61"/>
      <c r="Q681" s="61"/>
      <c r="R681" s="61"/>
      <c r="S681" s="61"/>
      <c r="T681" s="61"/>
      <c r="U681" s="61"/>
      <c r="V681" s="61"/>
      <c r="W681" s="61"/>
      <c r="X681" s="61"/>
      <c r="Y681" s="61"/>
      <c r="Z681" s="61"/>
      <c r="AA681" s="61"/>
      <c r="AB681" s="61"/>
      <c r="AC681" s="61"/>
      <c r="AD681" s="61"/>
      <c r="AE681" s="61"/>
      <c r="AF681" s="61"/>
      <c r="AG681" s="61"/>
      <c r="AH681" s="61"/>
      <c r="AI681" s="61"/>
      <c r="AJ681" s="61"/>
      <c r="AK681" s="61"/>
      <c r="AL681" s="61"/>
      <c r="AM681" s="61"/>
      <c r="AN681" s="61"/>
      <c r="AO681" s="61"/>
      <c r="AP681" s="61"/>
      <c r="AQ681" s="61"/>
      <c r="AR681" s="61"/>
      <c r="AS681" s="61"/>
      <c r="AT681" s="61"/>
      <c r="AU681" s="61"/>
      <c r="AV681" s="61"/>
      <c r="AW681" s="61"/>
      <c r="AX681" s="61"/>
      <c r="AY681" s="61"/>
      <c r="AZ681" s="61"/>
      <c r="BA681" s="61"/>
      <c r="BB681" s="61"/>
      <c r="BC681" s="61"/>
      <c r="BD681" s="61"/>
      <c r="BE681" s="61"/>
      <c r="BF681" s="61"/>
    </row>
    <row r="682" spans="1:58" ht="16.5" customHeight="1" x14ac:dyDescent="0.3">
      <c r="A682" s="96"/>
      <c r="B682" s="96"/>
      <c r="C682" s="96"/>
      <c r="D682" s="96"/>
      <c r="E682" s="96"/>
      <c r="F682" s="96"/>
      <c r="G682" s="61"/>
      <c r="H682" s="61"/>
      <c r="I682" s="97"/>
      <c r="J682" s="61"/>
      <c r="K682" s="61"/>
      <c r="L682" s="61"/>
      <c r="M682" s="61"/>
      <c r="N682" s="61"/>
      <c r="O682" s="61"/>
      <c r="P682" s="61"/>
      <c r="Q682" s="61"/>
      <c r="R682" s="61"/>
      <c r="S682" s="61"/>
      <c r="T682" s="61"/>
      <c r="U682" s="61"/>
      <c r="V682" s="61"/>
      <c r="W682" s="61"/>
      <c r="X682" s="61"/>
      <c r="Y682" s="61"/>
      <c r="Z682" s="61"/>
      <c r="AA682" s="61"/>
      <c r="AB682" s="61"/>
      <c r="AC682" s="61"/>
      <c r="AD682" s="61"/>
      <c r="AE682" s="61"/>
      <c r="AF682" s="61"/>
      <c r="AG682" s="61"/>
      <c r="AH682" s="61"/>
      <c r="AI682" s="61"/>
      <c r="AJ682" s="61"/>
      <c r="AK682" s="61"/>
      <c r="AL682" s="61"/>
      <c r="AM682" s="61"/>
      <c r="AN682" s="61"/>
      <c r="AO682" s="61"/>
      <c r="AP682" s="61"/>
      <c r="AQ682" s="61"/>
      <c r="AR682" s="61"/>
      <c r="AS682" s="61"/>
      <c r="AT682" s="61"/>
      <c r="AU682" s="61"/>
      <c r="AV682" s="61"/>
      <c r="AW682" s="61"/>
      <c r="AX682" s="61"/>
      <c r="AY682" s="61"/>
      <c r="AZ682" s="61"/>
      <c r="BA682" s="61"/>
      <c r="BB682" s="61"/>
      <c r="BC682" s="61"/>
      <c r="BD682" s="61"/>
      <c r="BE682" s="61"/>
      <c r="BF682" s="61"/>
    </row>
    <row r="683" spans="1:58" ht="16.5" customHeight="1" x14ac:dyDescent="0.3">
      <c r="A683" s="96"/>
      <c r="B683" s="96"/>
      <c r="C683" s="96"/>
      <c r="D683" s="96"/>
      <c r="E683" s="96"/>
      <c r="F683" s="96"/>
      <c r="G683" s="61"/>
      <c r="H683" s="61"/>
      <c r="I683" s="97"/>
      <c r="J683" s="61"/>
      <c r="K683" s="61"/>
      <c r="L683" s="61"/>
      <c r="M683" s="61"/>
      <c r="N683" s="61"/>
      <c r="O683" s="61"/>
      <c r="P683" s="61"/>
      <c r="Q683" s="61"/>
      <c r="R683" s="61"/>
      <c r="S683" s="61"/>
      <c r="T683" s="61"/>
      <c r="U683" s="61"/>
      <c r="V683" s="61"/>
      <c r="W683" s="61"/>
      <c r="X683" s="61"/>
      <c r="Y683" s="61"/>
      <c r="Z683" s="61"/>
      <c r="AA683" s="61"/>
      <c r="AB683" s="61"/>
      <c r="AC683" s="61"/>
      <c r="AD683" s="61"/>
      <c r="AE683" s="61"/>
      <c r="AF683" s="61"/>
      <c r="AG683" s="61"/>
      <c r="AH683" s="61"/>
      <c r="AI683" s="61"/>
      <c r="AJ683" s="61"/>
      <c r="AK683" s="61"/>
      <c r="AL683" s="61"/>
      <c r="AM683" s="61"/>
      <c r="AN683" s="61"/>
      <c r="AO683" s="61"/>
      <c r="AP683" s="61"/>
      <c r="AQ683" s="61"/>
      <c r="AR683" s="61"/>
      <c r="AS683" s="61"/>
      <c r="AT683" s="61"/>
      <c r="AU683" s="61"/>
      <c r="AV683" s="61"/>
      <c r="AW683" s="61"/>
      <c r="AX683" s="61"/>
      <c r="AY683" s="61"/>
      <c r="AZ683" s="61"/>
      <c r="BA683" s="61"/>
      <c r="BB683" s="61"/>
      <c r="BC683" s="61"/>
      <c r="BD683" s="61"/>
      <c r="BE683" s="61"/>
      <c r="BF683" s="61"/>
    </row>
    <row r="684" spans="1:58" ht="16.5" customHeight="1" x14ac:dyDescent="0.3">
      <c r="A684" s="96"/>
      <c r="B684" s="96"/>
      <c r="C684" s="96"/>
      <c r="D684" s="96"/>
      <c r="E684" s="96"/>
      <c r="F684" s="96"/>
      <c r="G684" s="61"/>
      <c r="H684" s="61"/>
      <c r="I684" s="97"/>
      <c r="J684" s="61"/>
      <c r="K684" s="61"/>
      <c r="L684" s="61"/>
      <c r="M684" s="61"/>
      <c r="N684" s="61"/>
      <c r="O684" s="61"/>
      <c r="P684" s="61"/>
      <c r="Q684" s="61"/>
      <c r="R684" s="61"/>
      <c r="S684" s="61"/>
      <c r="T684" s="61"/>
      <c r="U684" s="61"/>
      <c r="V684" s="61"/>
      <c r="W684" s="61"/>
      <c r="X684" s="61"/>
      <c r="Y684" s="61"/>
      <c r="Z684" s="61"/>
      <c r="AA684" s="61"/>
      <c r="AB684" s="61"/>
      <c r="AC684" s="61"/>
      <c r="AD684" s="61"/>
      <c r="AE684" s="61"/>
      <c r="AF684" s="61"/>
      <c r="AG684" s="61"/>
      <c r="AH684" s="61"/>
      <c r="AI684" s="61"/>
      <c r="AJ684" s="61"/>
      <c r="AK684" s="61"/>
      <c r="AL684" s="61"/>
      <c r="AM684" s="61"/>
      <c r="AN684" s="61"/>
      <c r="AO684" s="61"/>
      <c r="AP684" s="61"/>
      <c r="AQ684" s="61"/>
      <c r="AR684" s="61"/>
      <c r="AS684" s="61"/>
      <c r="AT684" s="61"/>
      <c r="AU684" s="61"/>
      <c r="AV684" s="61"/>
      <c r="AW684" s="61"/>
      <c r="AX684" s="61"/>
      <c r="AY684" s="61"/>
      <c r="AZ684" s="61"/>
      <c r="BA684" s="61"/>
      <c r="BB684" s="61"/>
      <c r="BC684" s="61"/>
      <c r="BD684" s="61"/>
      <c r="BE684" s="61"/>
      <c r="BF684" s="61"/>
    </row>
    <row r="685" spans="1:58" ht="16.5" customHeight="1" x14ac:dyDescent="0.3">
      <c r="A685" s="96"/>
      <c r="B685" s="96"/>
      <c r="C685" s="96"/>
      <c r="D685" s="96"/>
      <c r="E685" s="96"/>
      <c r="F685" s="96"/>
      <c r="G685" s="61"/>
      <c r="H685" s="61"/>
      <c r="I685" s="97"/>
      <c r="J685" s="61"/>
      <c r="K685" s="61"/>
      <c r="L685" s="61"/>
      <c r="M685" s="61"/>
      <c r="N685" s="61"/>
      <c r="O685" s="61"/>
      <c r="P685" s="61"/>
      <c r="Q685" s="61"/>
      <c r="R685" s="61"/>
      <c r="S685" s="61"/>
      <c r="T685" s="61"/>
      <c r="U685" s="61"/>
      <c r="V685" s="61"/>
      <c r="W685" s="61"/>
      <c r="X685" s="61"/>
      <c r="Y685" s="61"/>
      <c r="Z685" s="61"/>
      <c r="AA685" s="61"/>
      <c r="AB685" s="61"/>
      <c r="AC685" s="61"/>
      <c r="AD685" s="61"/>
      <c r="AE685" s="61"/>
      <c r="AF685" s="61"/>
      <c r="AG685" s="61"/>
      <c r="AH685" s="61"/>
      <c r="AI685" s="61"/>
      <c r="AJ685" s="61"/>
      <c r="AK685" s="61"/>
      <c r="AL685" s="61"/>
      <c r="AM685" s="61"/>
      <c r="AN685" s="61"/>
      <c r="AO685" s="61"/>
      <c r="AP685" s="61"/>
      <c r="AQ685" s="61"/>
      <c r="AR685" s="61"/>
      <c r="AS685" s="61"/>
      <c r="AT685" s="61"/>
      <c r="AU685" s="61"/>
      <c r="AV685" s="61"/>
      <c r="AW685" s="61"/>
      <c r="AX685" s="61"/>
      <c r="AY685" s="61"/>
      <c r="AZ685" s="61"/>
      <c r="BA685" s="61"/>
      <c r="BB685" s="61"/>
      <c r="BC685" s="61"/>
      <c r="BD685" s="61"/>
      <c r="BE685" s="61"/>
      <c r="BF685" s="61"/>
    </row>
    <row r="686" spans="1:58" ht="16.5" customHeight="1" x14ac:dyDescent="0.3">
      <c r="A686" s="96"/>
      <c r="B686" s="96"/>
      <c r="C686" s="96"/>
      <c r="D686" s="96"/>
      <c r="E686" s="96"/>
      <c r="F686" s="96"/>
      <c r="G686" s="61"/>
      <c r="H686" s="61"/>
      <c r="I686" s="97"/>
      <c r="J686" s="61"/>
      <c r="K686" s="61"/>
      <c r="L686" s="61"/>
      <c r="M686" s="61"/>
      <c r="N686" s="61"/>
      <c r="O686" s="61"/>
      <c r="P686" s="61"/>
      <c r="Q686" s="61"/>
      <c r="R686" s="61"/>
      <c r="S686" s="61"/>
      <c r="T686" s="61"/>
      <c r="U686" s="61"/>
      <c r="V686" s="61"/>
      <c r="W686" s="61"/>
      <c r="X686" s="61"/>
      <c r="Y686" s="61"/>
      <c r="Z686" s="61"/>
      <c r="AA686" s="61"/>
      <c r="AB686" s="61"/>
      <c r="AC686" s="61"/>
      <c r="AD686" s="61"/>
      <c r="AE686" s="61"/>
      <c r="AF686" s="61"/>
      <c r="AG686" s="61"/>
      <c r="AH686" s="61"/>
      <c r="AI686" s="61"/>
      <c r="AJ686" s="61"/>
      <c r="AK686" s="61"/>
      <c r="AL686" s="61"/>
      <c r="AM686" s="61"/>
      <c r="AN686" s="61"/>
      <c r="AO686" s="61"/>
      <c r="AP686" s="61"/>
      <c r="AQ686" s="61"/>
      <c r="AR686" s="61"/>
      <c r="AS686" s="61"/>
      <c r="AT686" s="61"/>
      <c r="AU686" s="61"/>
      <c r="AV686" s="61"/>
      <c r="AW686" s="61"/>
      <c r="AX686" s="61"/>
      <c r="AY686" s="61"/>
      <c r="AZ686" s="61"/>
      <c r="BA686" s="61"/>
      <c r="BB686" s="61"/>
      <c r="BC686" s="61"/>
      <c r="BD686" s="61"/>
      <c r="BE686" s="61"/>
      <c r="BF686" s="61"/>
    </row>
    <row r="687" spans="1:58" ht="16.5" customHeight="1" x14ac:dyDescent="0.3">
      <c r="A687" s="96"/>
      <c r="B687" s="96"/>
      <c r="C687" s="96"/>
      <c r="D687" s="96"/>
      <c r="E687" s="96"/>
      <c r="F687" s="96"/>
      <c r="G687" s="61"/>
      <c r="H687" s="61"/>
      <c r="I687" s="97"/>
      <c r="J687" s="61"/>
      <c r="K687" s="61"/>
      <c r="L687" s="61"/>
      <c r="M687" s="61"/>
      <c r="N687" s="61"/>
      <c r="O687" s="61"/>
      <c r="P687" s="61"/>
      <c r="Q687" s="61"/>
      <c r="R687" s="61"/>
      <c r="S687" s="61"/>
      <c r="T687" s="61"/>
      <c r="U687" s="61"/>
      <c r="V687" s="61"/>
      <c r="W687" s="61"/>
      <c r="X687" s="61"/>
      <c r="Y687" s="61"/>
      <c r="Z687" s="61"/>
      <c r="AA687" s="61"/>
      <c r="AB687" s="61"/>
      <c r="AC687" s="61"/>
      <c r="AD687" s="61"/>
      <c r="AE687" s="61"/>
      <c r="AF687" s="61"/>
      <c r="AG687" s="61"/>
      <c r="AH687" s="61"/>
      <c r="AI687" s="61"/>
      <c r="AJ687" s="61"/>
      <c r="AK687" s="61"/>
      <c r="AL687" s="61"/>
      <c r="AM687" s="61"/>
      <c r="AN687" s="61"/>
      <c r="AO687" s="61"/>
      <c r="AP687" s="61"/>
      <c r="AQ687" s="61"/>
      <c r="AR687" s="61"/>
      <c r="AS687" s="61"/>
      <c r="AT687" s="61"/>
      <c r="AU687" s="61"/>
      <c r="AV687" s="61"/>
      <c r="AW687" s="61"/>
      <c r="AX687" s="61"/>
      <c r="AY687" s="61"/>
      <c r="AZ687" s="61"/>
      <c r="BA687" s="61"/>
      <c r="BB687" s="61"/>
      <c r="BC687" s="61"/>
      <c r="BD687" s="61"/>
      <c r="BE687" s="61"/>
      <c r="BF687" s="61"/>
    </row>
    <row r="688" spans="1:58" ht="16.5" customHeight="1" x14ac:dyDescent="0.3">
      <c r="A688" s="96"/>
      <c r="B688" s="96"/>
      <c r="C688" s="96"/>
      <c r="D688" s="96"/>
      <c r="E688" s="96"/>
      <c r="F688" s="96"/>
      <c r="G688" s="61"/>
      <c r="H688" s="61"/>
      <c r="I688" s="97"/>
      <c r="J688" s="61"/>
      <c r="K688" s="61"/>
      <c r="L688" s="61"/>
      <c r="M688" s="61"/>
      <c r="N688" s="61"/>
      <c r="O688" s="61"/>
      <c r="P688" s="61"/>
      <c r="Q688" s="61"/>
      <c r="R688" s="61"/>
      <c r="S688" s="61"/>
      <c r="T688" s="61"/>
      <c r="U688" s="61"/>
      <c r="V688" s="61"/>
      <c r="W688" s="61"/>
      <c r="X688" s="61"/>
      <c r="Y688" s="61"/>
      <c r="Z688" s="61"/>
      <c r="AA688" s="61"/>
      <c r="AB688" s="61"/>
      <c r="AC688" s="61"/>
      <c r="AD688" s="61"/>
      <c r="AE688" s="61"/>
      <c r="AF688" s="61"/>
      <c r="AG688" s="61"/>
      <c r="AH688" s="61"/>
      <c r="AI688" s="61"/>
      <c r="AJ688" s="61"/>
      <c r="AK688" s="61"/>
      <c r="AL688" s="61"/>
      <c r="AM688" s="61"/>
      <c r="AN688" s="61"/>
      <c r="AO688" s="61"/>
      <c r="AP688" s="61"/>
      <c r="AQ688" s="61"/>
      <c r="AR688" s="61"/>
      <c r="AS688" s="61"/>
      <c r="AT688" s="61"/>
      <c r="AU688" s="61"/>
      <c r="AV688" s="61"/>
      <c r="AW688" s="61"/>
      <c r="AX688" s="61"/>
      <c r="AY688" s="61"/>
      <c r="AZ688" s="61"/>
      <c r="BA688" s="61"/>
      <c r="BB688" s="61"/>
      <c r="BC688" s="61"/>
      <c r="BD688" s="61"/>
      <c r="BE688" s="61"/>
      <c r="BF688" s="61"/>
    </row>
    <row r="689" spans="1:58" ht="16.5" customHeight="1" x14ac:dyDescent="0.3">
      <c r="A689" s="96"/>
      <c r="B689" s="96"/>
      <c r="C689" s="96"/>
      <c r="D689" s="96"/>
      <c r="E689" s="96"/>
      <c r="F689" s="96"/>
      <c r="G689" s="61"/>
      <c r="H689" s="61"/>
      <c r="I689" s="97"/>
      <c r="J689" s="61"/>
      <c r="K689" s="61"/>
      <c r="L689" s="61"/>
      <c r="M689" s="61"/>
      <c r="N689" s="61"/>
      <c r="O689" s="61"/>
      <c r="P689" s="61"/>
      <c r="Q689" s="61"/>
      <c r="R689" s="61"/>
      <c r="S689" s="61"/>
      <c r="T689" s="61"/>
      <c r="U689" s="61"/>
      <c r="V689" s="61"/>
      <c r="W689" s="61"/>
      <c r="X689" s="61"/>
      <c r="Y689" s="61"/>
      <c r="Z689" s="61"/>
      <c r="AA689" s="61"/>
      <c r="AB689" s="61"/>
      <c r="AC689" s="61"/>
      <c r="AD689" s="61"/>
      <c r="AE689" s="61"/>
      <c r="AF689" s="61"/>
      <c r="AG689" s="61"/>
      <c r="AH689" s="61"/>
      <c r="AI689" s="61"/>
      <c r="AJ689" s="61"/>
      <c r="AK689" s="61"/>
      <c r="AL689" s="61"/>
      <c r="AM689" s="61"/>
      <c r="AN689" s="61"/>
      <c r="AO689" s="61"/>
      <c r="AP689" s="61"/>
      <c r="AQ689" s="61"/>
      <c r="AR689" s="61"/>
      <c r="AS689" s="61"/>
      <c r="AT689" s="61"/>
      <c r="AU689" s="61"/>
      <c r="AV689" s="61"/>
      <c r="AW689" s="61"/>
      <c r="AX689" s="61"/>
      <c r="AY689" s="61"/>
      <c r="AZ689" s="61"/>
      <c r="BA689" s="61"/>
      <c r="BB689" s="61"/>
      <c r="BC689" s="61"/>
      <c r="BD689" s="61"/>
      <c r="BE689" s="61"/>
      <c r="BF689" s="61"/>
    </row>
    <row r="690" spans="1:58" ht="16.5" customHeight="1" x14ac:dyDescent="0.3">
      <c r="A690" s="96"/>
      <c r="B690" s="96"/>
      <c r="C690" s="96"/>
      <c r="D690" s="96"/>
      <c r="E690" s="96"/>
      <c r="F690" s="96"/>
      <c r="G690" s="61"/>
      <c r="H690" s="61"/>
      <c r="I690" s="97"/>
      <c r="J690" s="61"/>
      <c r="K690" s="61"/>
      <c r="L690" s="61"/>
      <c r="M690" s="61"/>
      <c r="N690" s="61"/>
      <c r="O690" s="61"/>
      <c r="P690" s="61"/>
      <c r="Q690" s="61"/>
      <c r="R690" s="61"/>
      <c r="S690" s="61"/>
      <c r="T690" s="61"/>
      <c r="U690" s="61"/>
      <c r="V690" s="61"/>
      <c r="W690" s="61"/>
      <c r="X690" s="61"/>
      <c r="Y690" s="61"/>
      <c r="Z690" s="61"/>
      <c r="AA690" s="61"/>
      <c r="AB690" s="61"/>
      <c r="AC690" s="61"/>
      <c r="AD690" s="61"/>
      <c r="AE690" s="61"/>
      <c r="AF690" s="61"/>
      <c r="AG690" s="61"/>
      <c r="AH690" s="61"/>
      <c r="AI690" s="61"/>
      <c r="AJ690" s="61"/>
      <c r="AK690" s="61"/>
      <c r="AL690" s="61"/>
      <c r="AM690" s="61"/>
      <c r="AN690" s="61"/>
      <c r="AO690" s="61"/>
      <c r="AP690" s="61"/>
      <c r="AQ690" s="61"/>
      <c r="AR690" s="61"/>
      <c r="AS690" s="61"/>
      <c r="AT690" s="61"/>
      <c r="AU690" s="61"/>
      <c r="AV690" s="61"/>
      <c r="AW690" s="61"/>
      <c r="AX690" s="61"/>
      <c r="AY690" s="61"/>
      <c r="AZ690" s="61"/>
      <c r="BA690" s="61"/>
      <c r="BB690" s="61"/>
      <c r="BC690" s="61"/>
      <c r="BD690" s="61"/>
      <c r="BE690" s="61"/>
      <c r="BF690" s="61"/>
    </row>
    <row r="691" spans="1:58" ht="16.5" customHeight="1" x14ac:dyDescent="0.3">
      <c r="A691" s="96"/>
      <c r="B691" s="96"/>
      <c r="C691" s="96"/>
      <c r="D691" s="96"/>
      <c r="E691" s="96"/>
      <c r="F691" s="96"/>
      <c r="G691" s="61"/>
      <c r="H691" s="61"/>
      <c r="I691" s="97"/>
      <c r="J691" s="61"/>
      <c r="K691" s="61"/>
      <c r="L691" s="61"/>
      <c r="M691" s="61"/>
      <c r="N691" s="61"/>
      <c r="O691" s="61"/>
      <c r="P691" s="61"/>
      <c r="Q691" s="61"/>
      <c r="R691" s="61"/>
      <c r="S691" s="61"/>
      <c r="T691" s="61"/>
      <c r="U691" s="61"/>
      <c r="V691" s="61"/>
      <c r="W691" s="61"/>
      <c r="X691" s="61"/>
      <c r="Y691" s="61"/>
      <c r="Z691" s="61"/>
      <c r="AA691" s="61"/>
      <c r="AB691" s="61"/>
      <c r="AC691" s="61"/>
      <c r="AD691" s="61"/>
      <c r="AE691" s="61"/>
      <c r="AF691" s="61"/>
      <c r="AG691" s="61"/>
      <c r="AH691" s="61"/>
      <c r="AI691" s="61"/>
      <c r="AJ691" s="61"/>
      <c r="AK691" s="61"/>
      <c r="AL691" s="61"/>
      <c r="AM691" s="61"/>
      <c r="AN691" s="61"/>
      <c r="AO691" s="61"/>
      <c r="AP691" s="61"/>
      <c r="AQ691" s="61"/>
      <c r="AR691" s="61"/>
      <c r="AS691" s="61"/>
      <c r="AT691" s="61"/>
      <c r="AU691" s="61"/>
      <c r="AV691" s="61"/>
      <c r="AW691" s="61"/>
      <c r="AX691" s="61"/>
      <c r="AY691" s="61"/>
      <c r="AZ691" s="61"/>
      <c r="BA691" s="61"/>
      <c r="BB691" s="61"/>
      <c r="BC691" s="61"/>
      <c r="BD691" s="61"/>
      <c r="BE691" s="61"/>
      <c r="BF691" s="61"/>
    </row>
    <row r="692" spans="1:58" ht="16.5" customHeight="1" x14ac:dyDescent="0.3">
      <c r="A692" s="96"/>
      <c r="B692" s="96"/>
      <c r="C692" s="96"/>
      <c r="D692" s="96"/>
      <c r="E692" s="96"/>
      <c r="F692" s="96"/>
      <c r="G692" s="61"/>
      <c r="H692" s="61"/>
      <c r="I692" s="97"/>
      <c r="J692" s="61"/>
      <c r="K692" s="61"/>
      <c r="L692" s="61"/>
      <c r="M692" s="61"/>
      <c r="N692" s="61"/>
      <c r="O692" s="61"/>
      <c r="P692" s="61"/>
      <c r="Q692" s="61"/>
      <c r="R692" s="61"/>
      <c r="S692" s="61"/>
      <c r="T692" s="61"/>
      <c r="U692" s="61"/>
      <c r="V692" s="61"/>
      <c r="W692" s="61"/>
      <c r="X692" s="61"/>
      <c r="Y692" s="61"/>
      <c r="Z692" s="61"/>
      <c r="AA692" s="61"/>
      <c r="AB692" s="61"/>
      <c r="AC692" s="61"/>
      <c r="AD692" s="61"/>
      <c r="AE692" s="61"/>
      <c r="AF692" s="61"/>
      <c r="AG692" s="61"/>
      <c r="AH692" s="61"/>
      <c r="AI692" s="61"/>
      <c r="AJ692" s="61"/>
      <c r="AK692" s="61"/>
      <c r="AL692" s="61"/>
      <c r="AM692" s="61"/>
      <c r="AN692" s="61"/>
      <c r="AO692" s="61"/>
      <c r="AP692" s="61"/>
      <c r="AQ692" s="61"/>
      <c r="AR692" s="61"/>
      <c r="AS692" s="61"/>
      <c r="AT692" s="61"/>
      <c r="AU692" s="61"/>
      <c r="AV692" s="61"/>
      <c r="AW692" s="61"/>
      <c r="AX692" s="61"/>
      <c r="AY692" s="61"/>
      <c r="AZ692" s="61"/>
      <c r="BA692" s="61"/>
      <c r="BB692" s="61"/>
      <c r="BC692" s="61"/>
      <c r="BD692" s="61"/>
      <c r="BE692" s="61"/>
      <c r="BF692" s="61"/>
    </row>
    <row r="693" spans="1:58" ht="16.5" customHeight="1" x14ac:dyDescent="0.3">
      <c r="A693" s="96"/>
      <c r="B693" s="96"/>
      <c r="C693" s="96"/>
      <c r="D693" s="96"/>
      <c r="E693" s="96"/>
      <c r="F693" s="96"/>
      <c r="G693" s="61"/>
      <c r="H693" s="61"/>
      <c r="I693" s="97"/>
      <c r="J693" s="61"/>
      <c r="K693" s="61"/>
      <c r="L693" s="61"/>
      <c r="M693" s="61"/>
      <c r="N693" s="61"/>
      <c r="O693" s="61"/>
      <c r="P693" s="61"/>
      <c r="Q693" s="61"/>
      <c r="R693" s="61"/>
      <c r="S693" s="61"/>
      <c r="T693" s="61"/>
      <c r="U693" s="61"/>
      <c r="V693" s="61"/>
      <c r="W693" s="61"/>
      <c r="X693" s="61"/>
      <c r="Y693" s="61"/>
      <c r="Z693" s="61"/>
      <c r="AA693" s="61"/>
      <c r="AB693" s="61"/>
      <c r="AC693" s="61"/>
      <c r="AD693" s="61"/>
      <c r="AE693" s="61"/>
      <c r="AF693" s="61"/>
      <c r="AG693" s="61"/>
      <c r="AH693" s="61"/>
      <c r="AI693" s="61"/>
      <c r="AJ693" s="61"/>
      <c r="AK693" s="61"/>
      <c r="AL693" s="61"/>
      <c r="AM693" s="61"/>
      <c r="AN693" s="61"/>
      <c r="AO693" s="61"/>
      <c r="AP693" s="61"/>
      <c r="AQ693" s="61"/>
      <c r="AR693" s="61"/>
      <c r="AS693" s="61"/>
      <c r="AT693" s="61"/>
      <c r="AU693" s="61"/>
      <c r="AV693" s="61"/>
      <c r="AW693" s="61"/>
      <c r="AX693" s="61"/>
      <c r="AY693" s="61"/>
      <c r="AZ693" s="61"/>
      <c r="BA693" s="61"/>
      <c r="BB693" s="61"/>
      <c r="BC693" s="61"/>
      <c r="BD693" s="61"/>
      <c r="BE693" s="61"/>
      <c r="BF693" s="61"/>
    </row>
    <row r="694" spans="1:58" ht="16.5" customHeight="1" x14ac:dyDescent="0.3">
      <c r="A694" s="96"/>
      <c r="B694" s="96"/>
      <c r="C694" s="96"/>
      <c r="D694" s="96"/>
      <c r="E694" s="96"/>
      <c r="F694" s="96"/>
      <c r="G694" s="61"/>
      <c r="H694" s="61"/>
      <c r="I694" s="97"/>
      <c r="J694" s="61"/>
      <c r="K694" s="61"/>
      <c r="L694" s="61"/>
      <c r="M694" s="61"/>
      <c r="N694" s="61"/>
      <c r="O694" s="61"/>
      <c r="P694" s="61"/>
      <c r="Q694" s="61"/>
      <c r="R694" s="61"/>
      <c r="S694" s="61"/>
      <c r="T694" s="61"/>
      <c r="U694" s="61"/>
      <c r="V694" s="61"/>
      <c r="W694" s="61"/>
      <c r="X694" s="61"/>
      <c r="Y694" s="61"/>
      <c r="Z694" s="61"/>
      <c r="AA694" s="61"/>
      <c r="AB694" s="61"/>
      <c r="AC694" s="61"/>
      <c r="AD694" s="61"/>
      <c r="AE694" s="61"/>
      <c r="AF694" s="61"/>
      <c r="AG694" s="61"/>
      <c r="AH694" s="61"/>
      <c r="AI694" s="61"/>
      <c r="AJ694" s="61"/>
      <c r="AK694" s="61"/>
      <c r="AL694" s="61"/>
      <c r="AM694" s="61"/>
      <c r="AN694" s="61"/>
      <c r="AO694" s="61"/>
      <c r="AP694" s="61"/>
      <c r="AQ694" s="61"/>
      <c r="AR694" s="61"/>
      <c r="AS694" s="61"/>
      <c r="AT694" s="61"/>
      <c r="AU694" s="61"/>
      <c r="AV694" s="61"/>
      <c r="AW694" s="61"/>
      <c r="AX694" s="61"/>
      <c r="AY694" s="61"/>
      <c r="AZ694" s="61"/>
      <c r="BA694" s="61"/>
      <c r="BB694" s="61"/>
      <c r="BC694" s="61"/>
      <c r="BD694" s="61"/>
      <c r="BE694" s="61"/>
      <c r="BF694" s="61"/>
    </row>
    <row r="695" spans="1:58" ht="16.5" customHeight="1" x14ac:dyDescent="0.3">
      <c r="A695" s="96"/>
      <c r="B695" s="96"/>
      <c r="C695" s="96"/>
      <c r="D695" s="96"/>
      <c r="E695" s="96"/>
      <c r="F695" s="96"/>
      <c r="G695" s="61"/>
      <c r="H695" s="61"/>
      <c r="I695" s="97"/>
      <c r="J695" s="61"/>
      <c r="K695" s="61"/>
      <c r="L695" s="61"/>
      <c r="M695" s="61"/>
      <c r="N695" s="61"/>
      <c r="O695" s="61"/>
      <c r="P695" s="61"/>
      <c r="Q695" s="61"/>
      <c r="R695" s="61"/>
      <c r="S695" s="61"/>
      <c r="T695" s="61"/>
      <c r="U695" s="61"/>
      <c r="V695" s="61"/>
      <c r="W695" s="61"/>
      <c r="X695" s="61"/>
      <c r="Y695" s="61"/>
      <c r="Z695" s="61"/>
      <c r="AA695" s="61"/>
      <c r="AB695" s="61"/>
      <c r="AC695" s="61"/>
      <c r="AD695" s="61"/>
      <c r="AE695" s="61"/>
      <c r="AF695" s="61"/>
      <c r="AG695" s="61"/>
      <c r="AH695" s="61"/>
      <c r="AI695" s="61"/>
      <c r="AJ695" s="61"/>
      <c r="AK695" s="61"/>
      <c r="AL695" s="61"/>
      <c r="AM695" s="61"/>
      <c r="AN695" s="61"/>
      <c r="AO695" s="61"/>
      <c r="AP695" s="61"/>
      <c r="AQ695" s="61"/>
      <c r="AR695" s="61"/>
      <c r="AS695" s="61"/>
      <c r="AT695" s="61"/>
      <c r="AU695" s="61"/>
      <c r="AV695" s="61"/>
      <c r="AW695" s="61"/>
      <c r="AX695" s="61"/>
      <c r="AY695" s="61"/>
      <c r="AZ695" s="61"/>
      <c r="BA695" s="61"/>
      <c r="BB695" s="61"/>
      <c r="BC695" s="61"/>
      <c r="BD695" s="61"/>
      <c r="BE695" s="61"/>
      <c r="BF695" s="61"/>
    </row>
    <row r="696" spans="1:58" ht="16.5" customHeight="1" x14ac:dyDescent="0.3">
      <c r="A696" s="96"/>
      <c r="B696" s="96"/>
      <c r="C696" s="96"/>
      <c r="D696" s="96"/>
      <c r="E696" s="96"/>
      <c r="F696" s="96"/>
      <c r="G696" s="61"/>
      <c r="H696" s="61"/>
      <c r="I696" s="97"/>
      <c r="J696" s="61"/>
      <c r="K696" s="61"/>
      <c r="L696" s="61"/>
      <c r="M696" s="61"/>
      <c r="N696" s="61"/>
      <c r="O696" s="61"/>
      <c r="P696" s="61"/>
      <c r="Q696" s="61"/>
      <c r="R696" s="61"/>
      <c r="S696" s="61"/>
      <c r="T696" s="61"/>
      <c r="U696" s="61"/>
      <c r="V696" s="61"/>
      <c r="W696" s="61"/>
      <c r="X696" s="61"/>
      <c r="Y696" s="61"/>
      <c r="Z696" s="61"/>
      <c r="AA696" s="61"/>
      <c r="AB696" s="61"/>
      <c r="AC696" s="61"/>
      <c r="AD696" s="61"/>
      <c r="AE696" s="61"/>
      <c r="AF696" s="61"/>
      <c r="AG696" s="61"/>
      <c r="AH696" s="61"/>
      <c r="AI696" s="61"/>
      <c r="AJ696" s="61"/>
      <c r="AK696" s="61"/>
      <c r="AL696" s="61"/>
      <c r="AM696" s="61"/>
      <c r="AN696" s="61"/>
      <c r="AO696" s="61"/>
      <c r="AP696" s="61"/>
      <c r="AQ696" s="61"/>
      <c r="AR696" s="61"/>
      <c r="AS696" s="61"/>
      <c r="AT696" s="61"/>
      <c r="AU696" s="61"/>
      <c r="AV696" s="61"/>
      <c r="AW696" s="61"/>
      <c r="AX696" s="61"/>
      <c r="AY696" s="61"/>
      <c r="AZ696" s="61"/>
      <c r="BA696" s="61"/>
      <c r="BB696" s="61"/>
      <c r="BC696" s="61"/>
      <c r="BD696" s="61"/>
      <c r="BE696" s="61"/>
      <c r="BF696" s="61"/>
    </row>
    <row r="697" spans="1:58" ht="16.5" customHeight="1" x14ac:dyDescent="0.3">
      <c r="A697" s="96"/>
      <c r="B697" s="96"/>
      <c r="C697" s="96"/>
      <c r="D697" s="96"/>
      <c r="E697" s="96"/>
      <c r="F697" s="96"/>
      <c r="G697" s="61"/>
      <c r="H697" s="61"/>
      <c r="I697" s="97"/>
      <c r="J697" s="61"/>
      <c r="K697" s="61"/>
      <c r="L697" s="61"/>
      <c r="M697" s="61"/>
      <c r="N697" s="61"/>
      <c r="O697" s="61"/>
      <c r="P697" s="61"/>
      <c r="Q697" s="61"/>
      <c r="R697" s="61"/>
      <c r="S697" s="61"/>
      <c r="T697" s="61"/>
      <c r="U697" s="61"/>
      <c r="V697" s="61"/>
      <c r="W697" s="61"/>
      <c r="X697" s="61"/>
      <c r="Y697" s="61"/>
      <c r="Z697" s="61"/>
      <c r="AA697" s="61"/>
      <c r="AB697" s="61"/>
      <c r="AC697" s="61"/>
      <c r="AD697" s="61"/>
      <c r="AE697" s="61"/>
      <c r="AF697" s="61"/>
      <c r="AG697" s="61"/>
      <c r="AH697" s="61"/>
      <c r="AI697" s="61"/>
      <c r="AJ697" s="61"/>
      <c r="AK697" s="61"/>
      <c r="AL697" s="61"/>
      <c r="AM697" s="61"/>
      <c r="AN697" s="61"/>
      <c r="AO697" s="61"/>
      <c r="AP697" s="61"/>
      <c r="AQ697" s="61"/>
      <c r="AR697" s="61"/>
      <c r="AS697" s="61"/>
      <c r="AT697" s="61"/>
      <c r="AU697" s="61"/>
      <c r="AV697" s="61"/>
      <c r="AW697" s="61"/>
      <c r="AX697" s="61"/>
      <c r="AY697" s="61"/>
      <c r="AZ697" s="61"/>
      <c r="BA697" s="61"/>
      <c r="BB697" s="61"/>
      <c r="BC697" s="61"/>
      <c r="BD697" s="61"/>
      <c r="BE697" s="61"/>
      <c r="BF697" s="61"/>
    </row>
    <row r="698" spans="1:58" ht="16.5" customHeight="1" x14ac:dyDescent="0.3">
      <c r="A698" s="96"/>
      <c r="B698" s="96"/>
      <c r="C698" s="96"/>
      <c r="D698" s="96"/>
      <c r="E698" s="96"/>
      <c r="F698" s="96"/>
      <c r="G698" s="61"/>
      <c r="H698" s="61"/>
      <c r="I698" s="97"/>
      <c r="J698" s="61"/>
      <c r="K698" s="61"/>
      <c r="L698" s="61"/>
      <c r="M698" s="61"/>
      <c r="N698" s="61"/>
      <c r="O698" s="61"/>
      <c r="P698" s="61"/>
      <c r="Q698" s="61"/>
      <c r="R698" s="61"/>
      <c r="S698" s="61"/>
      <c r="T698" s="61"/>
      <c r="U698" s="61"/>
      <c r="V698" s="61"/>
      <c r="W698" s="61"/>
      <c r="X698" s="61"/>
      <c r="Y698" s="61"/>
      <c r="Z698" s="61"/>
      <c r="AA698" s="61"/>
      <c r="AB698" s="61"/>
      <c r="AC698" s="61"/>
      <c r="AD698" s="61"/>
      <c r="AE698" s="61"/>
      <c r="AF698" s="61"/>
      <c r="AG698" s="61"/>
      <c r="AH698" s="61"/>
      <c r="AI698" s="61"/>
      <c r="AJ698" s="61"/>
      <c r="AK698" s="61"/>
      <c r="AL698" s="61"/>
      <c r="AM698" s="61"/>
      <c r="AN698" s="61"/>
      <c r="AO698" s="61"/>
      <c r="AP698" s="61"/>
      <c r="AQ698" s="61"/>
      <c r="AR698" s="61"/>
      <c r="AS698" s="61"/>
      <c r="AT698" s="61"/>
      <c r="AU698" s="61"/>
      <c r="AV698" s="61"/>
      <c r="AW698" s="61"/>
      <c r="AX698" s="61"/>
      <c r="AY698" s="61"/>
      <c r="AZ698" s="61"/>
      <c r="BA698" s="61"/>
      <c r="BB698" s="61"/>
      <c r="BC698" s="61"/>
      <c r="BD698" s="61"/>
      <c r="BE698" s="61"/>
      <c r="BF698" s="61"/>
    </row>
    <row r="699" spans="1:58" ht="16.5" customHeight="1" x14ac:dyDescent="0.3">
      <c r="A699" s="96"/>
      <c r="B699" s="96"/>
      <c r="C699" s="96"/>
      <c r="D699" s="96"/>
      <c r="E699" s="96"/>
      <c r="F699" s="96"/>
      <c r="G699" s="61"/>
      <c r="H699" s="61"/>
      <c r="I699" s="97"/>
      <c r="J699" s="61"/>
      <c r="K699" s="61"/>
      <c r="L699" s="61"/>
      <c r="M699" s="61"/>
      <c r="N699" s="61"/>
      <c r="O699" s="61"/>
      <c r="P699" s="61"/>
      <c r="Q699" s="61"/>
      <c r="R699" s="61"/>
      <c r="S699" s="61"/>
      <c r="T699" s="61"/>
      <c r="U699" s="61"/>
      <c r="V699" s="61"/>
      <c r="W699" s="61"/>
      <c r="X699" s="61"/>
      <c r="Y699" s="61"/>
      <c r="Z699" s="61"/>
      <c r="AA699" s="61"/>
      <c r="AB699" s="61"/>
      <c r="AC699" s="61"/>
      <c r="AD699" s="61"/>
      <c r="AE699" s="61"/>
      <c r="AF699" s="61"/>
      <c r="AG699" s="61"/>
      <c r="AH699" s="61"/>
      <c r="AI699" s="61"/>
      <c r="AJ699" s="61"/>
      <c r="AK699" s="61"/>
      <c r="AL699" s="61"/>
      <c r="AM699" s="61"/>
      <c r="AN699" s="61"/>
      <c r="AO699" s="61"/>
      <c r="AP699" s="61"/>
      <c r="AQ699" s="61"/>
      <c r="AR699" s="61"/>
      <c r="AS699" s="61"/>
      <c r="AT699" s="61"/>
      <c r="AU699" s="61"/>
      <c r="AV699" s="61"/>
      <c r="AW699" s="61"/>
      <c r="AX699" s="61"/>
      <c r="AY699" s="61"/>
      <c r="AZ699" s="61"/>
      <c r="BA699" s="61"/>
      <c r="BB699" s="61"/>
      <c r="BC699" s="61"/>
      <c r="BD699" s="61"/>
      <c r="BE699" s="61"/>
      <c r="BF699" s="61"/>
    </row>
    <row r="700" spans="1:58" ht="16.5" customHeight="1" x14ac:dyDescent="0.3">
      <c r="A700" s="96"/>
      <c r="B700" s="96"/>
      <c r="C700" s="96"/>
      <c r="D700" s="96"/>
      <c r="E700" s="96"/>
      <c r="F700" s="96"/>
      <c r="G700" s="61"/>
      <c r="H700" s="61"/>
      <c r="I700" s="97"/>
      <c r="J700" s="61"/>
      <c r="K700" s="61"/>
      <c r="L700" s="61"/>
      <c r="M700" s="61"/>
      <c r="N700" s="61"/>
      <c r="O700" s="61"/>
      <c r="P700" s="61"/>
      <c r="Q700" s="61"/>
      <c r="R700" s="61"/>
      <c r="S700" s="61"/>
      <c r="T700" s="61"/>
      <c r="U700" s="61"/>
      <c r="V700" s="61"/>
      <c r="W700" s="61"/>
      <c r="X700" s="61"/>
      <c r="Y700" s="61"/>
      <c r="Z700" s="61"/>
      <c r="AA700" s="61"/>
      <c r="AB700" s="61"/>
      <c r="AC700" s="61"/>
      <c r="AD700" s="61"/>
      <c r="AE700" s="61"/>
      <c r="AF700" s="61"/>
      <c r="AG700" s="61"/>
      <c r="AH700" s="61"/>
      <c r="AI700" s="61"/>
      <c r="AJ700" s="61"/>
      <c r="AK700" s="61"/>
      <c r="AL700" s="61"/>
      <c r="AM700" s="61"/>
      <c r="AN700" s="61"/>
      <c r="AO700" s="61"/>
      <c r="AP700" s="61"/>
      <c r="AQ700" s="61"/>
      <c r="AR700" s="61"/>
      <c r="AS700" s="61"/>
      <c r="AT700" s="61"/>
      <c r="AU700" s="61"/>
      <c r="AV700" s="61"/>
      <c r="AW700" s="61"/>
      <c r="AX700" s="61"/>
      <c r="AY700" s="61"/>
      <c r="AZ700" s="61"/>
      <c r="BA700" s="61"/>
      <c r="BB700" s="61"/>
      <c r="BC700" s="61"/>
      <c r="BD700" s="61"/>
      <c r="BE700" s="61"/>
      <c r="BF700" s="61"/>
    </row>
    <row r="701" spans="1:58" ht="16.5" customHeight="1" x14ac:dyDescent="0.3">
      <c r="A701" s="96"/>
      <c r="B701" s="96"/>
      <c r="C701" s="96"/>
      <c r="D701" s="96"/>
      <c r="E701" s="96"/>
      <c r="F701" s="96"/>
      <c r="G701" s="61"/>
      <c r="H701" s="61"/>
      <c r="I701" s="97"/>
      <c r="J701" s="61"/>
      <c r="K701" s="61"/>
      <c r="L701" s="61"/>
      <c r="M701" s="61"/>
      <c r="N701" s="61"/>
      <c r="O701" s="61"/>
      <c r="P701" s="61"/>
      <c r="Q701" s="61"/>
      <c r="R701" s="61"/>
      <c r="S701" s="61"/>
      <c r="T701" s="61"/>
      <c r="U701" s="61"/>
      <c r="V701" s="61"/>
      <c r="W701" s="61"/>
      <c r="X701" s="61"/>
      <c r="Y701" s="61"/>
      <c r="Z701" s="61"/>
      <c r="AA701" s="61"/>
      <c r="AB701" s="61"/>
      <c r="AC701" s="61"/>
      <c r="AD701" s="61"/>
      <c r="AE701" s="61"/>
      <c r="AF701" s="61"/>
      <c r="AG701" s="61"/>
      <c r="AH701" s="61"/>
      <c r="AI701" s="61"/>
      <c r="AJ701" s="61"/>
      <c r="AK701" s="61"/>
      <c r="AL701" s="61"/>
      <c r="AM701" s="61"/>
      <c r="AN701" s="61"/>
      <c r="AO701" s="61"/>
      <c r="AP701" s="61"/>
      <c r="AQ701" s="61"/>
      <c r="AR701" s="61"/>
      <c r="AS701" s="61"/>
      <c r="AT701" s="61"/>
      <c r="AU701" s="61"/>
      <c r="AV701" s="61"/>
      <c r="AW701" s="61"/>
      <c r="AX701" s="61"/>
      <c r="AY701" s="61"/>
      <c r="AZ701" s="61"/>
      <c r="BA701" s="61"/>
      <c r="BB701" s="61"/>
      <c r="BC701" s="61"/>
      <c r="BD701" s="61"/>
      <c r="BE701" s="61"/>
      <c r="BF701" s="61"/>
    </row>
    <row r="702" spans="1:58" ht="16.5" customHeight="1" x14ac:dyDescent="0.3">
      <c r="A702" s="96"/>
      <c r="B702" s="96"/>
      <c r="C702" s="96"/>
      <c r="D702" s="96"/>
      <c r="E702" s="96"/>
      <c r="F702" s="96"/>
      <c r="G702" s="61"/>
      <c r="H702" s="61"/>
      <c r="I702" s="97"/>
      <c r="J702" s="61"/>
      <c r="K702" s="61"/>
      <c r="L702" s="61"/>
      <c r="M702" s="61"/>
      <c r="N702" s="61"/>
      <c r="O702" s="61"/>
      <c r="P702" s="61"/>
      <c r="Q702" s="61"/>
      <c r="R702" s="61"/>
      <c r="S702" s="61"/>
      <c r="T702" s="61"/>
      <c r="U702" s="61"/>
      <c r="V702" s="61"/>
      <c r="W702" s="61"/>
      <c r="X702" s="61"/>
      <c r="Y702" s="61"/>
      <c r="Z702" s="61"/>
      <c r="AA702" s="61"/>
      <c r="AB702" s="61"/>
      <c r="AC702" s="61"/>
      <c r="AD702" s="61"/>
      <c r="AE702" s="61"/>
      <c r="AF702" s="61"/>
      <c r="AG702" s="61"/>
      <c r="AH702" s="61"/>
      <c r="AI702" s="61"/>
      <c r="AJ702" s="61"/>
      <c r="AK702" s="61"/>
      <c r="AL702" s="61"/>
      <c r="AM702" s="61"/>
      <c r="AN702" s="61"/>
      <c r="AO702" s="61"/>
      <c r="AP702" s="61"/>
      <c r="AQ702" s="61"/>
      <c r="AR702" s="61"/>
      <c r="AS702" s="61"/>
      <c r="AT702" s="61"/>
      <c r="AU702" s="61"/>
      <c r="AV702" s="61"/>
      <c r="AW702" s="61"/>
      <c r="AX702" s="61"/>
      <c r="AY702" s="61"/>
      <c r="AZ702" s="61"/>
      <c r="BA702" s="61"/>
      <c r="BB702" s="61"/>
      <c r="BC702" s="61"/>
      <c r="BD702" s="61"/>
      <c r="BE702" s="61"/>
      <c r="BF702" s="61"/>
    </row>
    <row r="703" spans="1:58" ht="16.5" customHeight="1" x14ac:dyDescent="0.3">
      <c r="A703" s="96"/>
      <c r="B703" s="96"/>
      <c r="C703" s="96"/>
      <c r="D703" s="96"/>
      <c r="E703" s="96"/>
      <c r="F703" s="96"/>
      <c r="G703" s="61"/>
      <c r="H703" s="61"/>
      <c r="I703" s="97"/>
      <c r="J703" s="61"/>
      <c r="K703" s="61"/>
      <c r="L703" s="61"/>
      <c r="M703" s="61"/>
      <c r="N703" s="61"/>
      <c r="O703" s="61"/>
      <c r="P703" s="61"/>
      <c r="Q703" s="61"/>
      <c r="R703" s="61"/>
      <c r="S703" s="61"/>
      <c r="T703" s="61"/>
      <c r="U703" s="61"/>
      <c r="V703" s="61"/>
      <c r="W703" s="61"/>
      <c r="X703" s="61"/>
      <c r="Y703" s="61"/>
      <c r="Z703" s="61"/>
      <c r="AA703" s="61"/>
      <c r="AB703" s="61"/>
      <c r="AC703" s="61"/>
      <c r="AD703" s="61"/>
      <c r="AE703" s="61"/>
      <c r="AF703" s="61"/>
      <c r="AG703" s="61"/>
      <c r="AH703" s="61"/>
      <c r="AI703" s="61"/>
      <c r="AJ703" s="61"/>
      <c r="AK703" s="61"/>
      <c r="AL703" s="61"/>
      <c r="AM703" s="61"/>
      <c r="AN703" s="61"/>
      <c r="AO703" s="61"/>
      <c r="AP703" s="61"/>
      <c r="AQ703" s="61"/>
      <c r="AR703" s="61"/>
      <c r="AS703" s="61"/>
      <c r="AT703" s="61"/>
      <c r="AU703" s="61"/>
      <c r="AV703" s="61"/>
      <c r="AW703" s="61"/>
      <c r="AX703" s="61"/>
      <c r="AY703" s="61"/>
      <c r="AZ703" s="61"/>
      <c r="BA703" s="61"/>
      <c r="BB703" s="61"/>
      <c r="BC703" s="61"/>
      <c r="BD703" s="61"/>
      <c r="BE703" s="61"/>
      <c r="BF703" s="61"/>
    </row>
    <row r="704" spans="1:58" ht="16.5" customHeight="1" x14ac:dyDescent="0.3">
      <c r="A704" s="96"/>
      <c r="B704" s="96"/>
      <c r="C704" s="96"/>
      <c r="D704" s="96"/>
      <c r="E704" s="96"/>
      <c r="F704" s="96"/>
      <c r="G704" s="61"/>
      <c r="H704" s="61"/>
      <c r="I704" s="97"/>
      <c r="J704" s="61"/>
      <c r="K704" s="61"/>
      <c r="L704" s="61"/>
      <c r="M704" s="61"/>
      <c r="N704" s="61"/>
      <c r="O704" s="61"/>
      <c r="P704" s="61"/>
      <c r="Q704" s="61"/>
      <c r="R704" s="61"/>
      <c r="S704" s="61"/>
      <c r="T704" s="61"/>
      <c r="U704" s="61"/>
      <c r="V704" s="61"/>
      <c r="W704" s="61"/>
      <c r="X704" s="61"/>
      <c r="Y704" s="61"/>
      <c r="Z704" s="61"/>
      <c r="AA704" s="61"/>
      <c r="AB704" s="61"/>
      <c r="AC704" s="61"/>
      <c r="AD704" s="61"/>
      <c r="AE704" s="61"/>
      <c r="AF704" s="61"/>
      <c r="AG704" s="61"/>
      <c r="AH704" s="61"/>
      <c r="AI704" s="61"/>
      <c r="AJ704" s="61"/>
      <c r="AK704" s="61"/>
      <c r="AL704" s="61"/>
      <c r="AM704" s="61"/>
      <c r="AN704" s="61"/>
      <c r="AO704" s="61"/>
      <c r="AP704" s="61"/>
      <c r="AQ704" s="61"/>
      <c r="AR704" s="61"/>
      <c r="AS704" s="61"/>
      <c r="AT704" s="61"/>
      <c r="AU704" s="61"/>
      <c r="AV704" s="61"/>
      <c r="AW704" s="61"/>
      <c r="AX704" s="61"/>
      <c r="AY704" s="61"/>
      <c r="AZ704" s="61"/>
      <c r="BA704" s="61"/>
      <c r="BB704" s="61"/>
      <c r="BC704" s="61"/>
      <c r="BD704" s="61"/>
      <c r="BE704" s="61"/>
      <c r="BF704" s="61"/>
    </row>
    <row r="705" spans="1:58" ht="16.5" customHeight="1" x14ac:dyDescent="0.3">
      <c r="A705" s="96"/>
      <c r="B705" s="96"/>
      <c r="C705" s="96"/>
      <c r="D705" s="96"/>
      <c r="E705" s="96"/>
      <c r="F705" s="96"/>
      <c r="G705" s="61"/>
      <c r="H705" s="61"/>
      <c r="I705" s="97"/>
      <c r="J705" s="61"/>
      <c r="K705" s="61"/>
      <c r="L705" s="61"/>
      <c r="M705" s="61"/>
      <c r="N705" s="61"/>
      <c r="O705" s="61"/>
      <c r="P705" s="61"/>
      <c r="Q705" s="61"/>
      <c r="R705" s="61"/>
      <c r="S705" s="61"/>
      <c r="T705" s="61"/>
      <c r="U705" s="61"/>
      <c r="V705" s="61"/>
      <c r="W705" s="61"/>
      <c r="X705" s="61"/>
      <c r="Y705" s="61"/>
      <c r="Z705" s="61"/>
      <c r="AA705" s="61"/>
      <c r="AB705" s="61"/>
      <c r="AC705" s="61"/>
      <c r="AD705" s="61"/>
      <c r="AE705" s="61"/>
      <c r="AF705" s="61"/>
      <c r="AG705" s="61"/>
      <c r="AH705" s="61"/>
      <c r="AI705" s="61"/>
      <c r="AJ705" s="61"/>
      <c r="AK705" s="61"/>
      <c r="AL705" s="61"/>
      <c r="AM705" s="61"/>
      <c r="AN705" s="61"/>
      <c r="AO705" s="61"/>
      <c r="AP705" s="61"/>
      <c r="AQ705" s="61"/>
      <c r="AR705" s="61"/>
      <c r="AS705" s="61"/>
      <c r="AT705" s="61"/>
      <c r="AU705" s="61"/>
      <c r="AV705" s="61"/>
      <c r="AW705" s="61"/>
      <c r="AX705" s="61"/>
      <c r="AY705" s="61"/>
      <c r="AZ705" s="61"/>
      <c r="BA705" s="61"/>
      <c r="BB705" s="61"/>
      <c r="BC705" s="61"/>
      <c r="BD705" s="61"/>
      <c r="BE705" s="61"/>
      <c r="BF705" s="61"/>
    </row>
    <row r="706" spans="1:58" ht="16.5" customHeight="1" x14ac:dyDescent="0.3">
      <c r="A706" s="96"/>
      <c r="B706" s="96"/>
      <c r="C706" s="96"/>
      <c r="D706" s="96"/>
      <c r="E706" s="96"/>
      <c r="F706" s="96"/>
      <c r="G706" s="61"/>
      <c r="H706" s="61"/>
      <c r="I706" s="97"/>
      <c r="J706" s="61"/>
      <c r="K706" s="61"/>
      <c r="L706" s="61"/>
      <c r="M706" s="61"/>
      <c r="N706" s="61"/>
      <c r="O706" s="61"/>
      <c r="P706" s="61"/>
      <c r="Q706" s="61"/>
      <c r="R706" s="61"/>
      <c r="S706" s="61"/>
      <c r="T706" s="61"/>
      <c r="U706" s="61"/>
      <c r="V706" s="61"/>
      <c r="W706" s="61"/>
      <c r="X706" s="61"/>
      <c r="Y706" s="61"/>
      <c r="Z706" s="61"/>
      <c r="AA706" s="61"/>
      <c r="AB706" s="61"/>
      <c r="AC706" s="61"/>
      <c r="AD706" s="61"/>
      <c r="AE706" s="61"/>
      <c r="AF706" s="61"/>
      <c r="AG706" s="61"/>
      <c r="AH706" s="61"/>
      <c r="AI706" s="61"/>
      <c r="AJ706" s="61"/>
      <c r="AK706" s="61"/>
      <c r="AL706" s="61"/>
      <c r="AM706" s="61"/>
      <c r="AN706" s="61"/>
      <c r="AO706" s="61"/>
      <c r="AP706" s="61"/>
      <c r="AQ706" s="61"/>
      <c r="AR706" s="61"/>
      <c r="AS706" s="61"/>
      <c r="AT706" s="61"/>
      <c r="AU706" s="61"/>
      <c r="AV706" s="61"/>
      <c r="AW706" s="61"/>
      <c r="AX706" s="61"/>
      <c r="AY706" s="61"/>
      <c r="AZ706" s="61"/>
      <c r="BA706" s="61"/>
      <c r="BB706" s="61"/>
      <c r="BC706" s="61"/>
      <c r="BD706" s="61"/>
      <c r="BE706" s="61"/>
      <c r="BF706" s="61"/>
    </row>
    <row r="707" spans="1:58" ht="16.5" customHeight="1" x14ac:dyDescent="0.3">
      <c r="A707" s="96"/>
      <c r="B707" s="96"/>
      <c r="C707" s="96"/>
      <c r="D707" s="96"/>
      <c r="E707" s="96"/>
      <c r="F707" s="96"/>
      <c r="G707" s="61"/>
      <c r="H707" s="61"/>
      <c r="I707" s="97"/>
      <c r="J707" s="61"/>
      <c r="K707" s="61"/>
      <c r="L707" s="61"/>
      <c r="M707" s="61"/>
      <c r="N707" s="61"/>
      <c r="O707" s="61"/>
      <c r="P707" s="61"/>
      <c r="Q707" s="61"/>
      <c r="R707" s="61"/>
      <c r="S707" s="61"/>
      <c r="T707" s="61"/>
      <c r="U707" s="61"/>
      <c r="V707" s="61"/>
      <c r="W707" s="61"/>
      <c r="X707" s="61"/>
      <c r="Y707" s="61"/>
      <c r="Z707" s="61"/>
      <c r="AA707" s="61"/>
      <c r="AB707" s="61"/>
      <c r="AC707" s="61"/>
      <c r="AD707" s="61"/>
      <c r="AE707" s="61"/>
      <c r="AF707" s="61"/>
      <c r="AG707" s="61"/>
      <c r="AH707" s="61"/>
      <c r="AI707" s="61"/>
      <c r="AJ707" s="61"/>
      <c r="AK707" s="61"/>
      <c r="AL707" s="61"/>
      <c r="AM707" s="61"/>
      <c r="AN707" s="61"/>
      <c r="AO707" s="61"/>
      <c r="AP707" s="61"/>
      <c r="AQ707" s="61"/>
      <c r="AR707" s="61"/>
      <c r="AS707" s="61"/>
      <c r="AT707" s="61"/>
      <c r="AU707" s="61"/>
      <c r="AV707" s="61"/>
      <c r="AW707" s="61"/>
      <c r="AX707" s="61"/>
      <c r="AY707" s="61"/>
      <c r="AZ707" s="61"/>
      <c r="BA707" s="61"/>
      <c r="BB707" s="61"/>
      <c r="BC707" s="61"/>
      <c r="BD707" s="61"/>
      <c r="BE707" s="61"/>
      <c r="BF707" s="61"/>
    </row>
    <row r="708" spans="1:58" ht="16.5" customHeight="1" x14ac:dyDescent="0.3">
      <c r="A708" s="96"/>
      <c r="B708" s="96"/>
      <c r="C708" s="96"/>
      <c r="D708" s="96"/>
      <c r="E708" s="96"/>
      <c r="F708" s="96"/>
      <c r="G708" s="61"/>
      <c r="H708" s="61"/>
      <c r="I708" s="97"/>
      <c r="J708" s="61"/>
      <c r="K708" s="61"/>
      <c r="L708" s="61"/>
      <c r="M708" s="61"/>
      <c r="N708" s="61"/>
      <c r="O708" s="61"/>
      <c r="P708" s="61"/>
      <c r="Q708" s="61"/>
      <c r="R708" s="61"/>
      <c r="S708" s="61"/>
      <c r="T708" s="61"/>
      <c r="U708" s="61"/>
      <c r="V708" s="61"/>
      <c r="W708" s="61"/>
      <c r="X708" s="61"/>
      <c r="Y708" s="61"/>
      <c r="Z708" s="61"/>
      <c r="AA708" s="61"/>
      <c r="AB708" s="61"/>
      <c r="AC708" s="61"/>
      <c r="AD708" s="61"/>
      <c r="AE708" s="61"/>
      <c r="AF708" s="61"/>
      <c r="AG708" s="61"/>
      <c r="AH708" s="61"/>
      <c r="AI708" s="61"/>
      <c r="AJ708" s="61"/>
      <c r="AK708" s="61"/>
      <c r="AL708" s="61"/>
      <c r="AM708" s="61"/>
      <c r="AN708" s="61"/>
      <c r="AO708" s="61"/>
      <c r="AP708" s="61"/>
      <c r="AQ708" s="61"/>
      <c r="AR708" s="61"/>
      <c r="AS708" s="61"/>
      <c r="AT708" s="61"/>
      <c r="AU708" s="61"/>
      <c r="AV708" s="61"/>
      <c r="AW708" s="61"/>
      <c r="AX708" s="61"/>
      <c r="AY708" s="61"/>
      <c r="AZ708" s="61"/>
      <c r="BA708" s="61"/>
      <c r="BB708" s="61"/>
      <c r="BC708" s="61"/>
      <c r="BD708" s="61"/>
      <c r="BE708" s="61"/>
      <c r="BF708" s="61"/>
    </row>
    <row r="709" spans="1:58" ht="16.5" customHeight="1" x14ac:dyDescent="0.3">
      <c r="A709" s="96"/>
      <c r="B709" s="96"/>
      <c r="C709" s="96"/>
      <c r="D709" s="96"/>
      <c r="E709" s="96"/>
      <c r="F709" s="96"/>
      <c r="G709" s="61"/>
      <c r="H709" s="61"/>
      <c r="I709" s="97"/>
      <c r="J709" s="61"/>
      <c r="K709" s="61"/>
      <c r="L709" s="61"/>
      <c r="M709" s="61"/>
      <c r="N709" s="61"/>
      <c r="O709" s="61"/>
      <c r="P709" s="61"/>
      <c r="Q709" s="61"/>
      <c r="R709" s="61"/>
      <c r="S709" s="61"/>
      <c r="T709" s="61"/>
      <c r="U709" s="61"/>
      <c r="V709" s="61"/>
      <c r="W709" s="61"/>
      <c r="X709" s="61"/>
      <c r="Y709" s="61"/>
      <c r="Z709" s="61"/>
      <c r="AA709" s="61"/>
      <c r="AB709" s="61"/>
      <c r="AC709" s="61"/>
      <c r="AD709" s="61"/>
      <c r="AE709" s="61"/>
      <c r="AF709" s="61"/>
      <c r="AG709" s="61"/>
      <c r="AH709" s="61"/>
      <c r="AI709" s="61"/>
      <c r="AJ709" s="61"/>
      <c r="AK709" s="61"/>
      <c r="AL709" s="61"/>
      <c r="AM709" s="61"/>
      <c r="AN709" s="61"/>
      <c r="AO709" s="61"/>
      <c r="AP709" s="61"/>
      <c r="AQ709" s="61"/>
      <c r="AR709" s="61"/>
      <c r="AS709" s="61"/>
      <c r="AT709" s="61"/>
      <c r="AU709" s="61"/>
      <c r="AV709" s="61"/>
      <c r="AW709" s="61"/>
      <c r="AX709" s="61"/>
      <c r="AY709" s="61"/>
      <c r="AZ709" s="61"/>
      <c r="BA709" s="61"/>
      <c r="BB709" s="61"/>
      <c r="BC709" s="61"/>
      <c r="BD709" s="61"/>
      <c r="BE709" s="61"/>
      <c r="BF709" s="61"/>
    </row>
    <row r="710" spans="1:58" ht="16.5" customHeight="1" x14ac:dyDescent="0.3">
      <c r="A710" s="96"/>
      <c r="B710" s="96"/>
      <c r="C710" s="96"/>
      <c r="D710" s="96"/>
      <c r="E710" s="96"/>
      <c r="F710" s="96"/>
      <c r="G710" s="61"/>
      <c r="H710" s="61"/>
      <c r="I710" s="97"/>
      <c r="J710" s="61"/>
      <c r="K710" s="61"/>
      <c r="L710" s="61"/>
      <c r="M710" s="61"/>
      <c r="N710" s="61"/>
      <c r="O710" s="61"/>
      <c r="P710" s="61"/>
      <c r="Q710" s="61"/>
      <c r="R710" s="61"/>
      <c r="S710" s="61"/>
      <c r="T710" s="61"/>
      <c r="U710" s="61"/>
      <c r="V710" s="61"/>
      <c r="W710" s="61"/>
      <c r="X710" s="61"/>
      <c r="Y710" s="61"/>
      <c r="Z710" s="61"/>
      <c r="AA710" s="61"/>
      <c r="AB710" s="61"/>
      <c r="AC710" s="61"/>
      <c r="AD710" s="61"/>
      <c r="AE710" s="61"/>
      <c r="AF710" s="61"/>
      <c r="AG710" s="61"/>
      <c r="AH710" s="61"/>
      <c r="AI710" s="61"/>
      <c r="AJ710" s="61"/>
      <c r="AK710" s="61"/>
      <c r="AL710" s="61"/>
      <c r="AM710" s="61"/>
      <c r="AN710" s="61"/>
      <c r="AO710" s="61"/>
      <c r="AP710" s="61"/>
      <c r="AQ710" s="61"/>
      <c r="AR710" s="61"/>
      <c r="AS710" s="61"/>
      <c r="AT710" s="61"/>
      <c r="AU710" s="61"/>
      <c r="AV710" s="61"/>
      <c r="AW710" s="61"/>
      <c r="AX710" s="61"/>
      <c r="AY710" s="61"/>
      <c r="AZ710" s="61"/>
      <c r="BA710" s="61"/>
      <c r="BB710" s="61"/>
      <c r="BC710" s="61"/>
      <c r="BD710" s="61"/>
      <c r="BE710" s="61"/>
      <c r="BF710" s="61"/>
    </row>
    <row r="711" spans="1:58" ht="16.5" customHeight="1" x14ac:dyDescent="0.3">
      <c r="A711" s="96"/>
      <c r="B711" s="96"/>
      <c r="C711" s="96"/>
      <c r="D711" s="96"/>
      <c r="E711" s="96"/>
      <c r="F711" s="96"/>
      <c r="G711" s="61"/>
      <c r="H711" s="61"/>
      <c r="I711" s="97"/>
      <c r="J711" s="61"/>
      <c r="K711" s="61"/>
      <c r="L711" s="61"/>
      <c r="M711" s="61"/>
      <c r="N711" s="61"/>
      <c r="O711" s="61"/>
      <c r="P711" s="61"/>
      <c r="Q711" s="61"/>
      <c r="R711" s="61"/>
      <c r="S711" s="61"/>
      <c r="T711" s="61"/>
      <c r="U711" s="61"/>
      <c r="V711" s="61"/>
      <c r="W711" s="61"/>
      <c r="X711" s="61"/>
      <c r="Y711" s="61"/>
      <c r="Z711" s="61"/>
      <c r="AA711" s="61"/>
      <c r="AB711" s="61"/>
      <c r="AC711" s="61"/>
      <c r="AD711" s="61"/>
      <c r="AE711" s="61"/>
      <c r="AF711" s="61"/>
      <c r="AG711" s="61"/>
      <c r="AH711" s="61"/>
      <c r="AI711" s="61"/>
      <c r="AJ711" s="61"/>
      <c r="AK711" s="61"/>
      <c r="AL711" s="61"/>
      <c r="AM711" s="61"/>
      <c r="AN711" s="61"/>
      <c r="AO711" s="61"/>
      <c r="AP711" s="61"/>
      <c r="AQ711" s="61"/>
      <c r="AR711" s="61"/>
      <c r="AS711" s="61"/>
      <c r="AT711" s="61"/>
      <c r="AU711" s="61"/>
      <c r="AV711" s="61"/>
      <c r="AW711" s="61"/>
      <c r="AX711" s="61"/>
      <c r="AY711" s="61"/>
      <c r="AZ711" s="61"/>
      <c r="BA711" s="61"/>
      <c r="BB711" s="61"/>
      <c r="BC711" s="61"/>
      <c r="BD711" s="61"/>
      <c r="BE711" s="61"/>
      <c r="BF711" s="61"/>
    </row>
    <row r="712" spans="1:58" ht="16.5" customHeight="1" x14ac:dyDescent="0.3">
      <c r="A712" s="96"/>
      <c r="B712" s="96"/>
      <c r="C712" s="96"/>
      <c r="D712" s="96"/>
      <c r="E712" s="96"/>
      <c r="F712" s="96"/>
      <c r="G712" s="61"/>
      <c r="H712" s="61"/>
      <c r="I712" s="97"/>
      <c r="J712" s="61"/>
      <c r="K712" s="61"/>
      <c r="L712" s="61"/>
      <c r="M712" s="61"/>
      <c r="N712" s="61"/>
      <c r="O712" s="61"/>
      <c r="P712" s="61"/>
      <c r="Q712" s="61"/>
      <c r="R712" s="61"/>
      <c r="S712" s="61"/>
      <c r="T712" s="61"/>
      <c r="U712" s="61"/>
      <c r="V712" s="61"/>
      <c r="W712" s="61"/>
      <c r="X712" s="61"/>
      <c r="Y712" s="61"/>
      <c r="Z712" s="61"/>
      <c r="AA712" s="61"/>
      <c r="AB712" s="61"/>
      <c r="AC712" s="61"/>
      <c r="AD712" s="61"/>
      <c r="AE712" s="61"/>
      <c r="AF712" s="61"/>
      <c r="AG712" s="61"/>
      <c r="AH712" s="61"/>
      <c r="AI712" s="61"/>
      <c r="AJ712" s="61"/>
      <c r="AK712" s="61"/>
      <c r="AL712" s="61"/>
      <c r="AM712" s="61"/>
      <c r="AN712" s="61"/>
      <c r="AO712" s="61"/>
      <c r="AP712" s="61"/>
      <c r="AQ712" s="61"/>
      <c r="AR712" s="61"/>
      <c r="AS712" s="61"/>
      <c r="AT712" s="61"/>
      <c r="AU712" s="61"/>
      <c r="AV712" s="61"/>
      <c r="AW712" s="61"/>
      <c r="AX712" s="61"/>
      <c r="AY712" s="61"/>
      <c r="AZ712" s="61"/>
      <c r="BA712" s="61"/>
      <c r="BB712" s="61"/>
      <c r="BC712" s="61"/>
      <c r="BD712" s="61"/>
      <c r="BE712" s="61"/>
      <c r="BF712" s="61"/>
    </row>
    <row r="713" spans="1:58" ht="16.5" customHeight="1" x14ac:dyDescent="0.3">
      <c r="A713" s="96"/>
      <c r="B713" s="96"/>
      <c r="C713" s="96"/>
      <c r="D713" s="96"/>
      <c r="E713" s="96"/>
      <c r="F713" s="96"/>
      <c r="G713" s="61"/>
      <c r="H713" s="61"/>
      <c r="I713" s="97"/>
      <c r="J713" s="61"/>
      <c r="K713" s="61"/>
      <c r="L713" s="61"/>
      <c r="M713" s="61"/>
      <c r="N713" s="61"/>
      <c r="O713" s="61"/>
      <c r="P713" s="61"/>
      <c r="Q713" s="61"/>
      <c r="R713" s="61"/>
      <c r="S713" s="61"/>
      <c r="T713" s="61"/>
      <c r="U713" s="61"/>
      <c r="V713" s="61"/>
      <c r="W713" s="61"/>
      <c r="X713" s="61"/>
      <c r="Y713" s="61"/>
      <c r="Z713" s="61"/>
      <c r="AA713" s="61"/>
      <c r="AB713" s="61"/>
      <c r="AC713" s="61"/>
      <c r="AD713" s="61"/>
      <c r="AE713" s="61"/>
      <c r="AF713" s="61"/>
      <c r="AG713" s="61"/>
      <c r="AH713" s="61"/>
      <c r="AI713" s="61"/>
      <c r="AJ713" s="61"/>
      <c r="AK713" s="61"/>
      <c r="AL713" s="61"/>
      <c r="AM713" s="61"/>
      <c r="AN713" s="61"/>
      <c r="AO713" s="61"/>
      <c r="AP713" s="61"/>
      <c r="AQ713" s="61"/>
      <c r="AR713" s="61"/>
      <c r="AS713" s="61"/>
      <c r="AT713" s="61"/>
      <c r="AU713" s="61"/>
      <c r="AV713" s="61"/>
      <c r="AW713" s="61"/>
      <c r="AX713" s="61"/>
      <c r="AY713" s="61"/>
      <c r="AZ713" s="61"/>
      <c r="BA713" s="61"/>
      <c r="BB713" s="61"/>
      <c r="BC713" s="61"/>
      <c r="BD713" s="61"/>
      <c r="BE713" s="61"/>
      <c r="BF713" s="61"/>
    </row>
    <row r="714" spans="1:58" ht="16.5" customHeight="1" x14ac:dyDescent="0.3">
      <c r="A714" s="96"/>
      <c r="B714" s="96"/>
      <c r="C714" s="96"/>
      <c r="D714" s="96"/>
      <c r="E714" s="96"/>
      <c r="F714" s="96"/>
      <c r="G714" s="61"/>
      <c r="H714" s="61"/>
      <c r="I714" s="97"/>
      <c r="J714" s="61"/>
      <c r="K714" s="61"/>
      <c r="L714" s="61"/>
      <c r="M714" s="61"/>
      <c r="N714" s="61"/>
      <c r="O714" s="61"/>
      <c r="P714" s="61"/>
      <c r="Q714" s="61"/>
      <c r="R714" s="61"/>
      <c r="S714" s="61"/>
      <c r="T714" s="61"/>
      <c r="U714" s="61"/>
      <c r="V714" s="61"/>
      <c r="W714" s="61"/>
      <c r="X714" s="61"/>
      <c r="Y714" s="61"/>
      <c r="Z714" s="61"/>
      <c r="AA714" s="61"/>
      <c r="AB714" s="61"/>
      <c r="AC714" s="61"/>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row>
    <row r="715" spans="1:58" ht="16.5" customHeight="1" x14ac:dyDescent="0.3">
      <c r="A715" s="96"/>
      <c r="B715" s="96"/>
      <c r="C715" s="96"/>
      <c r="D715" s="96"/>
      <c r="E715" s="96"/>
      <c r="F715" s="96"/>
      <c r="G715" s="61"/>
      <c r="H715" s="61"/>
      <c r="I715" s="97"/>
      <c r="J715" s="61"/>
      <c r="K715" s="61"/>
      <c r="L715" s="61"/>
      <c r="M715" s="61"/>
      <c r="N715" s="61"/>
      <c r="O715" s="61"/>
      <c r="P715" s="61"/>
      <c r="Q715" s="61"/>
      <c r="R715" s="61"/>
      <c r="S715" s="61"/>
      <c r="T715" s="61"/>
      <c r="U715" s="61"/>
      <c r="V715" s="61"/>
      <c r="W715" s="61"/>
      <c r="X715" s="61"/>
      <c r="Y715" s="61"/>
      <c r="Z715" s="61"/>
      <c r="AA715" s="61"/>
      <c r="AB715" s="61"/>
      <c r="AC715" s="61"/>
      <c r="AD715" s="61"/>
      <c r="AE715" s="61"/>
      <c r="AF715" s="61"/>
      <c r="AG715" s="61"/>
      <c r="AH715" s="61"/>
      <c r="AI715" s="61"/>
      <c r="AJ715" s="61"/>
      <c r="AK715" s="61"/>
      <c r="AL715" s="61"/>
      <c r="AM715" s="61"/>
      <c r="AN715" s="61"/>
      <c r="AO715" s="61"/>
      <c r="AP715" s="61"/>
      <c r="AQ715" s="61"/>
      <c r="AR715" s="61"/>
      <c r="AS715" s="61"/>
      <c r="AT715" s="61"/>
      <c r="AU715" s="61"/>
      <c r="AV715" s="61"/>
      <c r="AW715" s="61"/>
      <c r="AX715" s="61"/>
      <c r="AY715" s="61"/>
      <c r="AZ715" s="61"/>
      <c r="BA715" s="61"/>
      <c r="BB715" s="61"/>
      <c r="BC715" s="61"/>
      <c r="BD715" s="61"/>
      <c r="BE715" s="61"/>
      <c r="BF715" s="61"/>
    </row>
    <row r="716" spans="1:58" ht="16.5" customHeight="1" x14ac:dyDescent="0.3">
      <c r="A716" s="96"/>
      <c r="B716" s="96"/>
      <c r="C716" s="96"/>
      <c r="D716" s="96"/>
      <c r="E716" s="96"/>
      <c r="F716" s="96"/>
      <c r="G716" s="61"/>
      <c r="H716" s="61"/>
      <c r="I716" s="97"/>
      <c r="J716" s="61"/>
      <c r="K716" s="61"/>
      <c r="L716" s="61"/>
      <c r="M716" s="61"/>
      <c r="N716" s="61"/>
      <c r="O716" s="61"/>
      <c r="P716" s="61"/>
      <c r="Q716" s="61"/>
      <c r="R716" s="61"/>
      <c r="S716" s="61"/>
      <c r="T716" s="61"/>
      <c r="U716" s="61"/>
      <c r="V716" s="61"/>
      <c r="W716" s="61"/>
      <c r="X716" s="61"/>
      <c r="Y716" s="61"/>
      <c r="Z716" s="61"/>
      <c r="AA716" s="61"/>
      <c r="AB716" s="61"/>
      <c r="AC716" s="61"/>
      <c r="AD716" s="61"/>
      <c r="AE716" s="61"/>
      <c r="AF716" s="61"/>
      <c r="AG716" s="61"/>
      <c r="AH716" s="61"/>
      <c r="AI716" s="61"/>
      <c r="AJ716" s="61"/>
      <c r="AK716" s="61"/>
      <c r="AL716" s="61"/>
      <c r="AM716" s="61"/>
      <c r="AN716" s="61"/>
      <c r="AO716" s="61"/>
      <c r="AP716" s="61"/>
      <c r="AQ716" s="61"/>
      <c r="AR716" s="61"/>
      <c r="AS716" s="61"/>
      <c r="AT716" s="61"/>
      <c r="AU716" s="61"/>
      <c r="AV716" s="61"/>
      <c r="AW716" s="61"/>
      <c r="AX716" s="61"/>
      <c r="AY716" s="61"/>
      <c r="AZ716" s="61"/>
      <c r="BA716" s="61"/>
      <c r="BB716" s="61"/>
      <c r="BC716" s="61"/>
      <c r="BD716" s="61"/>
      <c r="BE716" s="61"/>
      <c r="BF716" s="61"/>
    </row>
    <row r="717" spans="1:58" ht="16.5" customHeight="1" x14ac:dyDescent="0.3">
      <c r="A717" s="96"/>
      <c r="B717" s="96"/>
      <c r="C717" s="96"/>
      <c r="D717" s="96"/>
      <c r="E717" s="96"/>
      <c r="F717" s="96"/>
      <c r="G717" s="61"/>
      <c r="H717" s="61"/>
      <c r="I717" s="97"/>
      <c r="J717" s="61"/>
      <c r="K717" s="61"/>
      <c r="L717" s="61"/>
      <c r="M717" s="61"/>
      <c r="N717" s="61"/>
      <c r="O717" s="61"/>
      <c r="P717" s="61"/>
      <c r="Q717" s="61"/>
      <c r="R717" s="61"/>
      <c r="S717" s="61"/>
      <c r="T717" s="61"/>
      <c r="U717" s="61"/>
      <c r="V717" s="61"/>
      <c r="W717" s="61"/>
      <c r="X717" s="61"/>
      <c r="Y717" s="61"/>
      <c r="Z717" s="61"/>
      <c r="AA717" s="61"/>
      <c r="AB717" s="61"/>
      <c r="AC717" s="61"/>
      <c r="AD717" s="61"/>
      <c r="AE717" s="61"/>
      <c r="AF717" s="61"/>
      <c r="AG717" s="61"/>
      <c r="AH717" s="61"/>
      <c r="AI717" s="61"/>
      <c r="AJ717" s="61"/>
      <c r="AK717" s="61"/>
      <c r="AL717" s="61"/>
      <c r="AM717" s="61"/>
      <c r="AN717" s="61"/>
      <c r="AO717" s="61"/>
      <c r="AP717" s="61"/>
      <c r="AQ717" s="61"/>
      <c r="AR717" s="61"/>
      <c r="AS717" s="61"/>
      <c r="AT717" s="61"/>
      <c r="AU717" s="61"/>
      <c r="AV717" s="61"/>
      <c r="AW717" s="61"/>
      <c r="AX717" s="61"/>
      <c r="AY717" s="61"/>
      <c r="AZ717" s="61"/>
      <c r="BA717" s="61"/>
      <c r="BB717" s="61"/>
      <c r="BC717" s="61"/>
      <c r="BD717" s="61"/>
      <c r="BE717" s="61"/>
      <c r="BF717" s="61"/>
    </row>
    <row r="718" spans="1:58" ht="16.5" customHeight="1" x14ac:dyDescent="0.3">
      <c r="A718" s="96"/>
      <c r="B718" s="96"/>
      <c r="C718" s="96"/>
      <c r="D718" s="96"/>
      <c r="E718" s="96"/>
      <c r="F718" s="96"/>
      <c r="G718" s="61"/>
      <c r="H718" s="61"/>
      <c r="I718" s="97"/>
      <c r="J718" s="61"/>
      <c r="K718" s="61"/>
      <c r="L718" s="61"/>
      <c r="M718" s="61"/>
      <c r="N718" s="61"/>
      <c r="O718" s="61"/>
      <c r="P718" s="61"/>
      <c r="Q718" s="61"/>
      <c r="R718" s="61"/>
      <c r="S718" s="61"/>
      <c r="T718" s="61"/>
      <c r="U718" s="61"/>
      <c r="V718" s="61"/>
      <c r="W718" s="61"/>
      <c r="X718" s="61"/>
      <c r="Y718" s="61"/>
      <c r="Z718" s="61"/>
      <c r="AA718" s="61"/>
      <c r="AB718" s="61"/>
      <c r="AC718" s="61"/>
      <c r="AD718" s="61"/>
      <c r="AE718" s="61"/>
      <c r="AF718" s="61"/>
      <c r="AG718" s="61"/>
      <c r="AH718" s="61"/>
      <c r="AI718" s="61"/>
      <c r="AJ718" s="61"/>
      <c r="AK718" s="61"/>
      <c r="AL718" s="61"/>
      <c r="AM718" s="61"/>
      <c r="AN718" s="61"/>
      <c r="AO718" s="61"/>
      <c r="AP718" s="61"/>
      <c r="AQ718" s="61"/>
      <c r="AR718" s="61"/>
      <c r="AS718" s="61"/>
      <c r="AT718" s="61"/>
      <c r="AU718" s="61"/>
      <c r="AV718" s="61"/>
      <c r="AW718" s="61"/>
      <c r="AX718" s="61"/>
      <c r="AY718" s="61"/>
      <c r="AZ718" s="61"/>
      <c r="BA718" s="61"/>
      <c r="BB718" s="61"/>
      <c r="BC718" s="61"/>
      <c r="BD718" s="61"/>
      <c r="BE718" s="61"/>
      <c r="BF718" s="61"/>
    </row>
    <row r="719" spans="1:58" ht="16.5" customHeight="1" x14ac:dyDescent="0.3">
      <c r="A719" s="96"/>
      <c r="B719" s="96"/>
      <c r="C719" s="96"/>
      <c r="D719" s="96"/>
      <c r="E719" s="96"/>
      <c r="F719" s="96"/>
      <c r="G719" s="61"/>
      <c r="H719" s="61"/>
      <c r="I719" s="97"/>
      <c r="J719" s="61"/>
      <c r="K719" s="61"/>
      <c r="L719" s="61"/>
      <c r="M719" s="61"/>
      <c r="N719" s="61"/>
      <c r="O719" s="61"/>
      <c r="P719" s="61"/>
      <c r="Q719" s="61"/>
      <c r="R719" s="61"/>
      <c r="S719" s="61"/>
      <c r="T719" s="61"/>
      <c r="U719" s="61"/>
      <c r="V719" s="61"/>
      <c r="W719" s="61"/>
      <c r="X719" s="61"/>
      <c r="Y719" s="61"/>
      <c r="Z719" s="61"/>
      <c r="AA719" s="61"/>
      <c r="AB719" s="61"/>
      <c r="AC719" s="61"/>
      <c r="AD719" s="61"/>
      <c r="AE719" s="61"/>
      <c r="AF719" s="61"/>
      <c r="AG719" s="61"/>
      <c r="AH719" s="61"/>
      <c r="AI719" s="61"/>
      <c r="AJ719" s="61"/>
      <c r="AK719" s="61"/>
      <c r="AL719" s="61"/>
      <c r="AM719" s="61"/>
      <c r="AN719" s="61"/>
      <c r="AO719" s="61"/>
      <c r="AP719" s="61"/>
      <c r="AQ719" s="61"/>
      <c r="AR719" s="61"/>
      <c r="AS719" s="61"/>
      <c r="AT719" s="61"/>
      <c r="AU719" s="61"/>
      <c r="AV719" s="61"/>
      <c r="AW719" s="61"/>
      <c r="AX719" s="61"/>
      <c r="AY719" s="61"/>
      <c r="AZ719" s="61"/>
      <c r="BA719" s="61"/>
      <c r="BB719" s="61"/>
      <c r="BC719" s="61"/>
      <c r="BD719" s="61"/>
      <c r="BE719" s="61"/>
      <c r="BF719" s="61"/>
    </row>
    <row r="720" spans="1:58" ht="16.5" customHeight="1" x14ac:dyDescent="0.3">
      <c r="A720" s="96"/>
      <c r="B720" s="96"/>
      <c r="C720" s="96"/>
      <c r="D720" s="96"/>
      <c r="E720" s="96"/>
      <c r="F720" s="96"/>
      <c r="G720" s="61"/>
      <c r="H720" s="61"/>
      <c r="I720" s="97"/>
      <c r="J720" s="61"/>
      <c r="K720" s="61"/>
      <c r="L720" s="61"/>
      <c r="M720" s="61"/>
      <c r="N720" s="61"/>
      <c r="O720" s="61"/>
      <c r="P720" s="61"/>
      <c r="Q720" s="61"/>
      <c r="R720" s="61"/>
      <c r="S720" s="61"/>
      <c r="T720" s="61"/>
      <c r="U720" s="61"/>
      <c r="V720" s="61"/>
      <c r="W720" s="61"/>
      <c r="X720" s="61"/>
      <c r="Y720" s="61"/>
      <c r="Z720" s="61"/>
      <c r="AA720" s="61"/>
      <c r="AB720" s="61"/>
      <c r="AC720" s="61"/>
      <c r="AD720" s="61"/>
      <c r="AE720" s="61"/>
      <c r="AF720" s="61"/>
      <c r="AG720" s="61"/>
      <c r="AH720" s="61"/>
      <c r="AI720" s="61"/>
      <c r="AJ720" s="61"/>
      <c r="AK720" s="61"/>
      <c r="AL720" s="61"/>
      <c r="AM720" s="61"/>
      <c r="AN720" s="61"/>
      <c r="AO720" s="61"/>
      <c r="AP720" s="61"/>
      <c r="AQ720" s="61"/>
      <c r="AR720" s="61"/>
      <c r="AS720" s="61"/>
      <c r="AT720" s="61"/>
      <c r="AU720" s="61"/>
      <c r="AV720" s="61"/>
      <c r="AW720" s="61"/>
      <c r="AX720" s="61"/>
      <c r="AY720" s="61"/>
      <c r="AZ720" s="61"/>
      <c r="BA720" s="61"/>
      <c r="BB720" s="61"/>
      <c r="BC720" s="61"/>
      <c r="BD720" s="61"/>
      <c r="BE720" s="61"/>
      <c r="BF720" s="61"/>
    </row>
    <row r="721" spans="1:58" ht="16.5" customHeight="1" x14ac:dyDescent="0.3">
      <c r="A721" s="96"/>
      <c r="B721" s="96"/>
      <c r="C721" s="96"/>
      <c r="D721" s="96"/>
      <c r="E721" s="96"/>
      <c r="F721" s="96"/>
      <c r="G721" s="61"/>
      <c r="H721" s="61"/>
      <c r="I721" s="97"/>
      <c r="J721" s="61"/>
      <c r="K721" s="61"/>
      <c r="L721" s="61"/>
      <c r="M721" s="61"/>
      <c r="N721" s="61"/>
      <c r="O721" s="61"/>
      <c r="P721" s="61"/>
      <c r="Q721" s="61"/>
      <c r="R721" s="61"/>
      <c r="S721" s="61"/>
      <c r="T721" s="61"/>
      <c r="U721" s="61"/>
      <c r="V721" s="61"/>
      <c r="W721" s="61"/>
      <c r="X721" s="61"/>
      <c r="Y721" s="61"/>
      <c r="Z721" s="61"/>
      <c r="AA721" s="61"/>
      <c r="AB721" s="61"/>
      <c r="AC721" s="61"/>
      <c r="AD721" s="61"/>
      <c r="AE721" s="61"/>
      <c r="AF721" s="61"/>
      <c r="AG721" s="61"/>
      <c r="AH721" s="61"/>
      <c r="AI721" s="61"/>
      <c r="AJ721" s="61"/>
      <c r="AK721" s="61"/>
      <c r="AL721" s="61"/>
      <c r="AM721" s="61"/>
      <c r="AN721" s="61"/>
      <c r="AO721" s="61"/>
      <c r="AP721" s="61"/>
      <c r="AQ721" s="61"/>
      <c r="AR721" s="61"/>
      <c r="AS721" s="61"/>
      <c r="AT721" s="61"/>
      <c r="AU721" s="61"/>
      <c r="AV721" s="61"/>
      <c r="AW721" s="61"/>
      <c r="AX721" s="61"/>
      <c r="AY721" s="61"/>
      <c r="AZ721" s="61"/>
      <c r="BA721" s="61"/>
      <c r="BB721" s="61"/>
      <c r="BC721" s="61"/>
      <c r="BD721" s="61"/>
      <c r="BE721" s="61"/>
      <c r="BF721" s="61"/>
    </row>
    <row r="722" spans="1:58" ht="16.5" customHeight="1" x14ac:dyDescent="0.3">
      <c r="A722" s="96"/>
      <c r="B722" s="96"/>
      <c r="C722" s="96"/>
      <c r="D722" s="96"/>
      <c r="E722" s="96"/>
      <c r="F722" s="96"/>
      <c r="G722" s="61"/>
      <c r="H722" s="61"/>
      <c r="I722" s="97"/>
      <c r="J722" s="61"/>
      <c r="K722" s="61"/>
      <c r="L722" s="61"/>
      <c r="M722" s="61"/>
      <c r="N722" s="61"/>
      <c r="O722" s="61"/>
      <c r="P722" s="61"/>
      <c r="Q722" s="61"/>
      <c r="R722" s="61"/>
      <c r="S722" s="61"/>
      <c r="T722" s="61"/>
      <c r="U722" s="61"/>
      <c r="V722" s="61"/>
      <c r="W722" s="61"/>
      <c r="X722" s="61"/>
      <c r="Y722" s="61"/>
      <c r="Z722" s="61"/>
      <c r="AA722" s="61"/>
      <c r="AB722" s="61"/>
      <c r="AC722" s="61"/>
      <c r="AD722" s="61"/>
      <c r="AE722" s="61"/>
      <c r="AF722" s="61"/>
      <c r="AG722" s="61"/>
      <c r="AH722" s="61"/>
      <c r="AI722" s="61"/>
      <c r="AJ722" s="61"/>
      <c r="AK722" s="61"/>
      <c r="AL722" s="61"/>
      <c r="AM722" s="61"/>
      <c r="AN722" s="61"/>
      <c r="AO722" s="61"/>
      <c r="AP722" s="61"/>
      <c r="AQ722" s="61"/>
      <c r="AR722" s="61"/>
      <c r="AS722" s="61"/>
      <c r="AT722" s="61"/>
      <c r="AU722" s="61"/>
      <c r="AV722" s="61"/>
      <c r="AW722" s="61"/>
      <c r="AX722" s="61"/>
      <c r="AY722" s="61"/>
      <c r="AZ722" s="61"/>
      <c r="BA722" s="61"/>
      <c r="BB722" s="61"/>
      <c r="BC722" s="61"/>
      <c r="BD722" s="61"/>
      <c r="BE722" s="61"/>
      <c r="BF722" s="61"/>
    </row>
    <row r="723" spans="1:58" ht="16.5" customHeight="1" x14ac:dyDescent="0.3">
      <c r="A723" s="96"/>
      <c r="B723" s="96"/>
      <c r="C723" s="96"/>
      <c r="D723" s="96"/>
      <c r="E723" s="96"/>
      <c r="F723" s="96"/>
      <c r="G723" s="61"/>
      <c r="H723" s="61"/>
      <c r="I723" s="97"/>
      <c r="J723" s="61"/>
      <c r="K723" s="61"/>
      <c r="L723" s="61"/>
      <c r="M723" s="61"/>
      <c r="N723" s="61"/>
      <c r="O723" s="61"/>
      <c r="P723" s="61"/>
      <c r="Q723" s="61"/>
      <c r="R723" s="61"/>
      <c r="S723" s="61"/>
      <c r="T723" s="61"/>
      <c r="U723" s="61"/>
      <c r="V723" s="61"/>
      <c r="W723" s="61"/>
      <c r="X723" s="61"/>
      <c r="Y723" s="61"/>
      <c r="Z723" s="61"/>
      <c r="AA723" s="61"/>
      <c r="AB723" s="61"/>
      <c r="AC723" s="61"/>
      <c r="AD723" s="61"/>
      <c r="AE723" s="61"/>
      <c r="AF723" s="61"/>
      <c r="AG723" s="61"/>
      <c r="AH723" s="61"/>
      <c r="AI723" s="61"/>
      <c r="AJ723" s="61"/>
      <c r="AK723" s="61"/>
      <c r="AL723" s="61"/>
      <c r="AM723" s="61"/>
      <c r="AN723" s="61"/>
      <c r="AO723" s="61"/>
      <c r="AP723" s="61"/>
      <c r="AQ723" s="61"/>
      <c r="AR723" s="61"/>
      <c r="AS723" s="61"/>
      <c r="AT723" s="61"/>
      <c r="AU723" s="61"/>
      <c r="AV723" s="61"/>
      <c r="AW723" s="61"/>
      <c r="AX723" s="61"/>
      <c r="AY723" s="61"/>
      <c r="AZ723" s="61"/>
      <c r="BA723" s="61"/>
      <c r="BB723" s="61"/>
      <c r="BC723" s="61"/>
      <c r="BD723" s="61"/>
      <c r="BE723" s="61"/>
      <c r="BF723" s="61"/>
    </row>
    <row r="724" spans="1:58" ht="16.5" customHeight="1" x14ac:dyDescent="0.3">
      <c r="A724" s="96"/>
      <c r="B724" s="96"/>
      <c r="C724" s="96"/>
      <c r="D724" s="96"/>
      <c r="E724" s="96"/>
      <c r="F724" s="96"/>
      <c r="G724" s="61"/>
      <c r="H724" s="61"/>
      <c r="I724" s="97"/>
      <c r="J724" s="61"/>
      <c r="K724" s="61"/>
      <c r="L724" s="61"/>
      <c r="M724" s="61"/>
      <c r="N724" s="61"/>
      <c r="O724" s="61"/>
      <c r="P724" s="61"/>
      <c r="Q724" s="61"/>
      <c r="R724" s="61"/>
      <c r="S724" s="61"/>
      <c r="T724" s="61"/>
      <c r="U724" s="61"/>
      <c r="V724" s="61"/>
      <c r="W724" s="61"/>
      <c r="X724" s="61"/>
      <c r="Y724" s="61"/>
      <c r="Z724" s="61"/>
      <c r="AA724" s="61"/>
      <c r="AB724" s="61"/>
      <c r="AC724" s="61"/>
      <c r="AD724" s="61"/>
      <c r="AE724" s="61"/>
      <c r="AF724" s="61"/>
      <c r="AG724" s="61"/>
      <c r="AH724" s="61"/>
      <c r="AI724" s="61"/>
      <c r="AJ724" s="61"/>
      <c r="AK724" s="61"/>
      <c r="AL724" s="61"/>
      <c r="AM724" s="61"/>
      <c r="AN724" s="61"/>
      <c r="AO724" s="61"/>
      <c r="AP724" s="61"/>
      <c r="AQ724" s="61"/>
      <c r="AR724" s="61"/>
      <c r="AS724" s="61"/>
      <c r="AT724" s="61"/>
      <c r="AU724" s="61"/>
      <c r="AV724" s="61"/>
      <c r="AW724" s="61"/>
      <c r="AX724" s="61"/>
      <c r="AY724" s="61"/>
      <c r="AZ724" s="61"/>
      <c r="BA724" s="61"/>
      <c r="BB724" s="61"/>
      <c r="BC724" s="61"/>
      <c r="BD724" s="61"/>
      <c r="BE724" s="61"/>
      <c r="BF724" s="61"/>
    </row>
    <row r="725" spans="1:58" ht="16.5" customHeight="1" x14ac:dyDescent="0.3">
      <c r="A725" s="96"/>
      <c r="B725" s="96"/>
      <c r="C725" s="96"/>
      <c r="D725" s="96"/>
      <c r="E725" s="96"/>
      <c r="F725" s="96"/>
      <c r="G725" s="61"/>
      <c r="H725" s="61"/>
      <c r="I725" s="97"/>
      <c r="J725" s="61"/>
      <c r="K725" s="61"/>
      <c r="L725" s="61"/>
      <c r="M725" s="61"/>
      <c r="N725" s="61"/>
      <c r="O725" s="61"/>
      <c r="P725" s="61"/>
      <c r="Q725" s="61"/>
      <c r="R725" s="61"/>
      <c r="S725" s="61"/>
      <c r="T725" s="61"/>
      <c r="U725" s="61"/>
      <c r="V725" s="61"/>
      <c r="W725" s="61"/>
      <c r="X725" s="61"/>
      <c r="Y725" s="61"/>
      <c r="Z725" s="61"/>
      <c r="AA725" s="61"/>
      <c r="AB725" s="61"/>
      <c r="AC725" s="61"/>
      <c r="AD725" s="61"/>
      <c r="AE725" s="61"/>
      <c r="AF725" s="61"/>
      <c r="AG725" s="61"/>
      <c r="AH725" s="61"/>
      <c r="AI725" s="61"/>
      <c r="AJ725" s="61"/>
      <c r="AK725" s="61"/>
      <c r="AL725" s="61"/>
      <c r="AM725" s="61"/>
      <c r="AN725" s="61"/>
      <c r="AO725" s="61"/>
      <c r="AP725" s="61"/>
      <c r="AQ725" s="61"/>
      <c r="AR725" s="61"/>
      <c r="AS725" s="61"/>
      <c r="AT725" s="61"/>
      <c r="AU725" s="61"/>
      <c r="AV725" s="61"/>
      <c r="AW725" s="61"/>
      <c r="AX725" s="61"/>
      <c r="AY725" s="61"/>
      <c r="AZ725" s="61"/>
      <c r="BA725" s="61"/>
      <c r="BB725" s="61"/>
      <c r="BC725" s="61"/>
      <c r="BD725" s="61"/>
      <c r="BE725" s="61"/>
      <c r="BF725" s="61"/>
    </row>
    <row r="726" spans="1:58" ht="16.5" customHeight="1" x14ac:dyDescent="0.3">
      <c r="A726" s="96"/>
      <c r="B726" s="96"/>
      <c r="C726" s="96"/>
      <c r="D726" s="96"/>
      <c r="E726" s="96"/>
      <c r="F726" s="96"/>
      <c r="G726" s="61"/>
      <c r="H726" s="61"/>
      <c r="I726" s="97"/>
      <c r="J726" s="61"/>
      <c r="K726" s="61"/>
      <c r="L726" s="61"/>
      <c r="M726" s="61"/>
      <c r="N726" s="61"/>
      <c r="O726" s="61"/>
      <c r="P726" s="61"/>
      <c r="Q726" s="61"/>
      <c r="R726" s="61"/>
      <c r="S726" s="61"/>
      <c r="T726" s="61"/>
      <c r="U726" s="61"/>
      <c r="V726" s="61"/>
      <c r="W726" s="61"/>
      <c r="X726" s="61"/>
      <c r="Y726" s="61"/>
      <c r="Z726" s="61"/>
      <c r="AA726" s="61"/>
      <c r="AB726" s="61"/>
      <c r="AC726" s="61"/>
      <c r="AD726" s="61"/>
      <c r="AE726" s="61"/>
      <c r="AF726" s="61"/>
      <c r="AG726" s="61"/>
      <c r="AH726" s="61"/>
      <c r="AI726" s="61"/>
      <c r="AJ726" s="61"/>
      <c r="AK726" s="61"/>
      <c r="AL726" s="61"/>
      <c r="AM726" s="61"/>
      <c r="AN726" s="61"/>
      <c r="AO726" s="61"/>
      <c r="AP726" s="61"/>
      <c r="AQ726" s="61"/>
      <c r="AR726" s="61"/>
      <c r="AS726" s="61"/>
      <c r="AT726" s="61"/>
      <c r="AU726" s="61"/>
      <c r="AV726" s="61"/>
      <c r="AW726" s="61"/>
      <c r="AX726" s="61"/>
      <c r="AY726" s="61"/>
      <c r="AZ726" s="61"/>
      <c r="BA726" s="61"/>
      <c r="BB726" s="61"/>
      <c r="BC726" s="61"/>
      <c r="BD726" s="61"/>
      <c r="BE726" s="61"/>
      <c r="BF726" s="61"/>
    </row>
    <row r="727" spans="1:58" ht="16.5" customHeight="1" x14ac:dyDescent="0.3">
      <c r="A727" s="96"/>
      <c r="B727" s="96"/>
      <c r="C727" s="96"/>
      <c r="D727" s="96"/>
      <c r="E727" s="96"/>
      <c r="F727" s="96"/>
      <c r="G727" s="61"/>
      <c r="H727" s="61"/>
      <c r="I727" s="97"/>
      <c r="J727" s="61"/>
      <c r="K727" s="61"/>
      <c r="L727" s="61"/>
      <c r="M727" s="61"/>
      <c r="N727" s="61"/>
      <c r="O727" s="61"/>
      <c r="P727" s="61"/>
      <c r="Q727" s="61"/>
      <c r="R727" s="61"/>
      <c r="S727" s="61"/>
      <c r="T727" s="61"/>
      <c r="U727" s="61"/>
      <c r="V727" s="61"/>
      <c r="W727" s="61"/>
      <c r="X727" s="61"/>
      <c r="Y727" s="61"/>
      <c r="Z727" s="61"/>
      <c r="AA727" s="61"/>
      <c r="AB727" s="61"/>
      <c r="AC727" s="61"/>
      <c r="AD727" s="61"/>
      <c r="AE727" s="61"/>
      <c r="AF727" s="61"/>
      <c r="AG727" s="61"/>
      <c r="AH727" s="61"/>
      <c r="AI727" s="61"/>
      <c r="AJ727" s="61"/>
      <c r="AK727" s="61"/>
      <c r="AL727" s="61"/>
      <c r="AM727" s="61"/>
      <c r="AN727" s="61"/>
      <c r="AO727" s="61"/>
      <c r="AP727" s="61"/>
      <c r="AQ727" s="61"/>
      <c r="AR727" s="61"/>
      <c r="AS727" s="61"/>
      <c r="AT727" s="61"/>
      <c r="AU727" s="61"/>
      <c r="AV727" s="61"/>
      <c r="AW727" s="61"/>
      <c r="AX727" s="61"/>
      <c r="AY727" s="61"/>
      <c r="AZ727" s="61"/>
      <c r="BA727" s="61"/>
      <c r="BB727" s="61"/>
      <c r="BC727" s="61"/>
      <c r="BD727" s="61"/>
      <c r="BE727" s="61"/>
      <c r="BF727" s="61"/>
    </row>
    <row r="728" spans="1:58" ht="16.5" customHeight="1" x14ac:dyDescent="0.3">
      <c r="A728" s="96"/>
      <c r="B728" s="96"/>
      <c r="C728" s="96"/>
      <c r="D728" s="96"/>
      <c r="E728" s="96"/>
      <c r="F728" s="96"/>
      <c r="G728" s="61"/>
      <c r="H728" s="61"/>
      <c r="I728" s="97"/>
      <c r="J728" s="61"/>
      <c r="K728" s="61"/>
      <c r="L728" s="61"/>
      <c r="M728" s="61"/>
      <c r="N728" s="61"/>
      <c r="O728" s="61"/>
      <c r="P728" s="61"/>
      <c r="Q728" s="61"/>
      <c r="R728" s="61"/>
      <c r="S728" s="61"/>
      <c r="T728" s="61"/>
      <c r="U728" s="61"/>
      <c r="V728" s="61"/>
      <c r="W728" s="61"/>
      <c r="X728" s="61"/>
      <c r="Y728" s="61"/>
      <c r="Z728" s="61"/>
      <c r="AA728" s="61"/>
      <c r="AB728" s="61"/>
      <c r="AC728" s="61"/>
      <c r="AD728" s="61"/>
      <c r="AE728" s="61"/>
      <c r="AF728" s="61"/>
      <c r="AG728" s="61"/>
      <c r="AH728" s="61"/>
      <c r="AI728" s="61"/>
      <c r="AJ728" s="61"/>
      <c r="AK728" s="61"/>
      <c r="AL728" s="61"/>
      <c r="AM728" s="61"/>
      <c r="AN728" s="61"/>
      <c r="AO728" s="61"/>
      <c r="AP728" s="61"/>
      <c r="AQ728" s="61"/>
      <c r="AR728" s="61"/>
      <c r="AS728" s="61"/>
      <c r="AT728" s="61"/>
      <c r="AU728" s="61"/>
      <c r="AV728" s="61"/>
      <c r="AW728" s="61"/>
      <c r="AX728" s="61"/>
      <c r="AY728" s="61"/>
      <c r="AZ728" s="61"/>
      <c r="BA728" s="61"/>
      <c r="BB728" s="61"/>
      <c r="BC728" s="61"/>
      <c r="BD728" s="61"/>
      <c r="BE728" s="61"/>
      <c r="BF728" s="61"/>
    </row>
    <row r="729" spans="1:58" ht="16.5" customHeight="1" x14ac:dyDescent="0.3">
      <c r="A729" s="96"/>
      <c r="B729" s="96"/>
      <c r="C729" s="96"/>
      <c r="D729" s="96"/>
      <c r="E729" s="96"/>
      <c r="F729" s="96"/>
      <c r="G729" s="61"/>
      <c r="H729" s="61"/>
      <c r="I729" s="97"/>
      <c r="J729" s="61"/>
      <c r="K729" s="61"/>
      <c r="L729" s="61"/>
      <c r="M729" s="61"/>
      <c r="N729" s="61"/>
      <c r="O729" s="61"/>
      <c r="P729" s="61"/>
      <c r="Q729" s="61"/>
      <c r="R729" s="61"/>
      <c r="S729" s="61"/>
      <c r="T729" s="61"/>
      <c r="U729" s="61"/>
      <c r="V729" s="61"/>
      <c r="W729" s="61"/>
      <c r="X729" s="61"/>
      <c r="Y729" s="61"/>
      <c r="Z729" s="61"/>
      <c r="AA729" s="61"/>
      <c r="AB729" s="61"/>
      <c r="AC729" s="61"/>
      <c r="AD729" s="61"/>
      <c r="AE729" s="61"/>
      <c r="AF729" s="61"/>
      <c r="AG729" s="61"/>
      <c r="AH729" s="61"/>
      <c r="AI729" s="61"/>
      <c r="AJ729" s="61"/>
      <c r="AK729" s="61"/>
      <c r="AL729" s="61"/>
      <c r="AM729" s="61"/>
      <c r="AN729" s="61"/>
      <c r="AO729" s="61"/>
      <c r="AP729" s="61"/>
      <c r="AQ729" s="61"/>
      <c r="AR729" s="61"/>
      <c r="AS729" s="61"/>
      <c r="AT729" s="61"/>
      <c r="AU729" s="61"/>
      <c r="AV729" s="61"/>
      <c r="AW729" s="61"/>
      <c r="AX729" s="61"/>
      <c r="AY729" s="61"/>
      <c r="AZ729" s="61"/>
      <c r="BA729" s="61"/>
      <c r="BB729" s="61"/>
      <c r="BC729" s="61"/>
      <c r="BD729" s="61"/>
      <c r="BE729" s="61"/>
      <c r="BF729" s="61"/>
    </row>
    <row r="730" spans="1:58" ht="16.5" customHeight="1" x14ac:dyDescent="0.3">
      <c r="A730" s="96"/>
      <c r="B730" s="96"/>
      <c r="C730" s="96"/>
      <c r="D730" s="96"/>
      <c r="E730" s="96"/>
      <c r="F730" s="96"/>
      <c r="G730" s="61"/>
      <c r="H730" s="61"/>
      <c r="I730" s="97"/>
      <c r="J730" s="61"/>
      <c r="K730" s="61"/>
      <c r="L730" s="61"/>
      <c r="M730" s="61"/>
      <c r="N730" s="61"/>
      <c r="O730" s="61"/>
      <c r="P730" s="61"/>
      <c r="Q730" s="61"/>
      <c r="R730" s="61"/>
      <c r="S730" s="61"/>
      <c r="T730" s="61"/>
      <c r="U730" s="61"/>
      <c r="V730" s="61"/>
      <c r="W730" s="61"/>
      <c r="X730" s="61"/>
      <c r="Y730" s="61"/>
      <c r="Z730" s="61"/>
      <c r="AA730" s="61"/>
      <c r="AB730" s="61"/>
      <c r="AC730" s="61"/>
      <c r="AD730" s="61"/>
      <c r="AE730" s="61"/>
      <c r="AF730" s="61"/>
      <c r="AG730" s="61"/>
      <c r="AH730" s="61"/>
      <c r="AI730" s="61"/>
      <c r="AJ730" s="61"/>
      <c r="AK730" s="61"/>
      <c r="AL730" s="61"/>
      <c r="AM730" s="61"/>
      <c r="AN730" s="61"/>
      <c r="AO730" s="61"/>
      <c r="AP730" s="61"/>
      <c r="AQ730" s="61"/>
      <c r="AR730" s="61"/>
      <c r="AS730" s="61"/>
      <c r="AT730" s="61"/>
      <c r="AU730" s="61"/>
      <c r="AV730" s="61"/>
      <c r="AW730" s="61"/>
      <c r="AX730" s="61"/>
      <c r="AY730" s="61"/>
      <c r="AZ730" s="61"/>
      <c r="BA730" s="61"/>
      <c r="BB730" s="61"/>
      <c r="BC730" s="61"/>
      <c r="BD730" s="61"/>
      <c r="BE730" s="61"/>
      <c r="BF730" s="61"/>
    </row>
    <row r="731" spans="1:58" ht="16.5" customHeight="1" x14ac:dyDescent="0.3">
      <c r="A731" s="96"/>
      <c r="B731" s="96"/>
      <c r="C731" s="96"/>
      <c r="D731" s="96"/>
      <c r="E731" s="96"/>
      <c r="F731" s="96"/>
      <c r="G731" s="61"/>
      <c r="H731" s="61"/>
      <c r="I731" s="97"/>
      <c r="J731" s="61"/>
      <c r="K731" s="61"/>
      <c r="L731" s="61"/>
      <c r="M731" s="61"/>
      <c r="N731" s="61"/>
      <c r="O731" s="61"/>
      <c r="P731" s="61"/>
      <c r="Q731" s="61"/>
      <c r="R731" s="61"/>
      <c r="S731" s="61"/>
      <c r="T731" s="61"/>
      <c r="U731" s="61"/>
      <c r="V731" s="61"/>
      <c r="W731" s="61"/>
      <c r="X731" s="61"/>
      <c r="Y731" s="61"/>
      <c r="Z731" s="61"/>
      <c r="AA731" s="61"/>
      <c r="AB731" s="61"/>
      <c r="AC731" s="61"/>
      <c r="AD731" s="61"/>
      <c r="AE731" s="61"/>
      <c r="AF731" s="61"/>
      <c r="AG731" s="61"/>
      <c r="AH731" s="61"/>
      <c r="AI731" s="61"/>
      <c r="AJ731" s="61"/>
      <c r="AK731" s="61"/>
      <c r="AL731" s="61"/>
      <c r="AM731" s="61"/>
      <c r="AN731" s="61"/>
      <c r="AO731" s="61"/>
      <c r="AP731" s="61"/>
      <c r="AQ731" s="61"/>
      <c r="AR731" s="61"/>
      <c r="AS731" s="61"/>
      <c r="AT731" s="61"/>
      <c r="AU731" s="61"/>
      <c r="AV731" s="61"/>
      <c r="AW731" s="61"/>
      <c r="AX731" s="61"/>
      <c r="AY731" s="61"/>
      <c r="AZ731" s="61"/>
      <c r="BA731" s="61"/>
      <c r="BB731" s="61"/>
      <c r="BC731" s="61"/>
      <c r="BD731" s="61"/>
      <c r="BE731" s="61"/>
      <c r="BF731" s="61"/>
    </row>
    <row r="732" spans="1:58" ht="16.5" customHeight="1" x14ac:dyDescent="0.3">
      <c r="A732" s="96"/>
      <c r="B732" s="96"/>
      <c r="C732" s="96"/>
      <c r="D732" s="96"/>
      <c r="E732" s="96"/>
      <c r="F732" s="96"/>
      <c r="G732" s="61"/>
      <c r="H732" s="61"/>
      <c r="I732" s="97"/>
      <c r="J732" s="61"/>
      <c r="K732" s="61"/>
      <c r="L732" s="61"/>
      <c r="M732" s="61"/>
      <c r="N732" s="61"/>
      <c r="O732" s="61"/>
      <c r="P732" s="61"/>
      <c r="Q732" s="61"/>
      <c r="R732" s="61"/>
      <c r="S732" s="61"/>
      <c r="T732" s="61"/>
      <c r="U732" s="61"/>
      <c r="V732" s="61"/>
      <c r="W732" s="61"/>
      <c r="X732" s="61"/>
      <c r="Y732" s="61"/>
      <c r="Z732" s="61"/>
      <c r="AA732" s="61"/>
      <c r="AB732" s="61"/>
      <c r="AC732" s="61"/>
      <c r="AD732" s="61"/>
      <c r="AE732" s="61"/>
      <c r="AF732" s="61"/>
      <c r="AG732" s="61"/>
      <c r="AH732" s="61"/>
      <c r="AI732" s="61"/>
      <c r="AJ732" s="61"/>
      <c r="AK732" s="61"/>
      <c r="AL732" s="61"/>
      <c r="AM732" s="61"/>
      <c r="AN732" s="61"/>
      <c r="AO732" s="61"/>
      <c r="AP732" s="61"/>
      <c r="AQ732" s="61"/>
      <c r="AR732" s="61"/>
      <c r="AS732" s="61"/>
      <c r="AT732" s="61"/>
      <c r="AU732" s="61"/>
      <c r="AV732" s="61"/>
      <c r="AW732" s="61"/>
      <c r="AX732" s="61"/>
      <c r="AY732" s="61"/>
      <c r="AZ732" s="61"/>
      <c r="BA732" s="61"/>
      <c r="BB732" s="61"/>
      <c r="BC732" s="61"/>
      <c r="BD732" s="61"/>
      <c r="BE732" s="61"/>
      <c r="BF732" s="61"/>
    </row>
    <row r="733" spans="1:58" ht="16.5" customHeight="1" x14ac:dyDescent="0.3">
      <c r="A733" s="96"/>
      <c r="B733" s="96"/>
      <c r="C733" s="96"/>
      <c r="D733" s="96"/>
      <c r="E733" s="96"/>
      <c r="F733" s="96"/>
      <c r="G733" s="61"/>
      <c r="H733" s="61"/>
      <c r="I733" s="97"/>
      <c r="J733" s="61"/>
      <c r="K733" s="61"/>
      <c r="L733" s="61"/>
      <c r="M733" s="61"/>
      <c r="N733" s="61"/>
      <c r="O733" s="61"/>
      <c r="P733" s="61"/>
      <c r="Q733" s="61"/>
      <c r="R733" s="61"/>
      <c r="S733" s="61"/>
      <c r="T733" s="61"/>
      <c r="U733" s="61"/>
      <c r="V733" s="61"/>
      <c r="W733" s="61"/>
      <c r="X733" s="61"/>
      <c r="Y733" s="61"/>
      <c r="Z733" s="61"/>
      <c r="AA733" s="61"/>
      <c r="AB733" s="61"/>
      <c r="AC733" s="61"/>
      <c r="AD733" s="61"/>
      <c r="AE733" s="61"/>
      <c r="AF733" s="61"/>
      <c r="AG733" s="61"/>
      <c r="AH733" s="61"/>
      <c r="AI733" s="61"/>
      <c r="AJ733" s="61"/>
      <c r="AK733" s="61"/>
      <c r="AL733" s="61"/>
      <c r="AM733" s="61"/>
      <c r="AN733" s="61"/>
      <c r="AO733" s="61"/>
      <c r="AP733" s="61"/>
      <c r="AQ733" s="61"/>
      <c r="AR733" s="61"/>
      <c r="AS733" s="61"/>
      <c r="AT733" s="61"/>
      <c r="AU733" s="61"/>
      <c r="AV733" s="61"/>
      <c r="AW733" s="61"/>
      <c r="AX733" s="61"/>
      <c r="AY733" s="61"/>
      <c r="AZ733" s="61"/>
      <c r="BA733" s="61"/>
      <c r="BB733" s="61"/>
      <c r="BC733" s="61"/>
      <c r="BD733" s="61"/>
      <c r="BE733" s="61"/>
      <c r="BF733" s="61"/>
    </row>
    <row r="734" spans="1:58" ht="16.5" customHeight="1" x14ac:dyDescent="0.3">
      <c r="A734" s="96"/>
      <c r="B734" s="96"/>
      <c r="C734" s="96"/>
      <c r="D734" s="96"/>
      <c r="E734" s="96"/>
      <c r="F734" s="96"/>
      <c r="G734" s="61"/>
      <c r="H734" s="61"/>
      <c r="I734" s="97"/>
      <c r="J734" s="61"/>
      <c r="K734" s="61"/>
      <c r="L734" s="61"/>
      <c r="M734" s="61"/>
      <c r="N734" s="61"/>
      <c r="O734" s="61"/>
      <c r="P734" s="61"/>
      <c r="Q734" s="61"/>
      <c r="R734" s="61"/>
      <c r="S734" s="61"/>
      <c r="T734" s="61"/>
      <c r="U734" s="61"/>
      <c r="V734" s="61"/>
      <c r="W734" s="61"/>
      <c r="X734" s="61"/>
      <c r="Y734" s="61"/>
      <c r="Z734" s="61"/>
      <c r="AA734" s="61"/>
      <c r="AB734" s="61"/>
      <c r="AC734" s="61"/>
      <c r="AD734" s="61"/>
      <c r="AE734" s="61"/>
      <c r="AF734" s="61"/>
      <c r="AG734" s="61"/>
      <c r="AH734" s="61"/>
      <c r="AI734" s="61"/>
      <c r="AJ734" s="61"/>
      <c r="AK734" s="61"/>
      <c r="AL734" s="61"/>
      <c r="AM734" s="61"/>
      <c r="AN734" s="61"/>
      <c r="AO734" s="61"/>
      <c r="AP734" s="61"/>
      <c r="AQ734" s="61"/>
      <c r="AR734" s="61"/>
      <c r="AS734" s="61"/>
      <c r="AT734" s="61"/>
      <c r="AU734" s="61"/>
      <c r="AV734" s="61"/>
      <c r="AW734" s="61"/>
      <c r="AX734" s="61"/>
      <c r="AY734" s="61"/>
      <c r="AZ734" s="61"/>
      <c r="BA734" s="61"/>
      <c r="BB734" s="61"/>
      <c r="BC734" s="61"/>
      <c r="BD734" s="61"/>
      <c r="BE734" s="61"/>
      <c r="BF734" s="61"/>
    </row>
    <row r="735" spans="1:58" ht="16.5" customHeight="1" x14ac:dyDescent="0.3">
      <c r="A735" s="96"/>
      <c r="B735" s="96"/>
      <c r="C735" s="96"/>
      <c r="D735" s="96"/>
      <c r="E735" s="96"/>
      <c r="F735" s="96"/>
      <c r="G735" s="61"/>
      <c r="H735" s="61"/>
      <c r="I735" s="97"/>
      <c r="J735" s="61"/>
      <c r="K735" s="61"/>
      <c r="L735" s="61"/>
      <c r="M735" s="61"/>
      <c r="N735" s="61"/>
      <c r="O735" s="61"/>
      <c r="P735" s="61"/>
      <c r="Q735" s="61"/>
      <c r="R735" s="61"/>
      <c r="S735" s="61"/>
      <c r="T735" s="61"/>
      <c r="U735" s="61"/>
      <c r="V735" s="61"/>
      <c r="W735" s="61"/>
      <c r="X735" s="61"/>
      <c r="Y735" s="61"/>
      <c r="Z735" s="61"/>
      <c r="AA735" s="61"/>
      <c r="AB735" s="61"/>
      <c r="AC735" s="61"/>
      <c r="AD735" s="61"/>
      <c r="AE735" s="61"/>
      <c r="AF735" s="61"/>
      <c r="AG735" s="61"/>
      <c r="AH735" s="61"/>
      <c r="AI735" s="61"/>
      <c r="AJ735" s="61"/>
      <c r="AK735" s="61"/>
      <c r="AL735" s="61"/>
      <c r="AM735" s="61"/>
      <c r="AN735" s="61"/>
      <c r="AO735" s="61"/>
      <c r="AP735" s="61"/>
      <c r="AQ735" s="61"/>
      <c r="AR735" s="61"/>
      <c r="AS735" s="61"/>
      <c r="AT735" s="61"/>
      <c r="AU735" s="61"/>
      <c r="AV735" s="61"/>
      <c r="AW735" s="61"/>
      <c r="AX735" s="61"/>
      <c r="AY735" s="61"/>
      <c r="AZ735" s="61"/>
      <c r="BA735" s="61"/>
      <c r="BB735" s="61"/>
      <c r="BC735" s="61"/>
      <c r="BD735" s="61"/>
      <c r="BE735" s="61"/>
      <c r="BF735" s="61"/>
    </row>
    <row r="736" spans="1:58" ht="16.5" customHeight="1" x14ac:dyDescent="0.3">
      <c r="A736" s="96"/>
      <c r="B736" s="96"/>
      <c r="C736" s="96"/>
      <c r="D736" s="96"/>
      <c r="E736" s="96"/>
      <c r="F736" s="96"/>
      <c r="G736" s="61"/>
      <c r="H736" s="61"/>
      <c r="I736" s="97"/>
      <c r="J736" s="61"/>
      <c r="K736" s="61"/>
      <c r="L736" s="61"/>
      <c r="M736" s="61"/>
      <c r="N736" s="61"/>
      <c r="O736" s="61"/>
      <c r="P736" s="61"/>
      <c r="Q736" s="61"/>
      <c r="R736" s="61"/>
      <c r="S736" s="61"/>
      <c r="T736" s="61"/>
      <c r="U736" s="61"/>
      <c r="V736" s="61"/>
      <c r="W736" s="61"/>
      <c r="X736" s="61"/>
      <c r="Y736" s="61"/>
      <c r="Z736" s="61"/>
      <c r="AA736" s="61"/>
      <c r="AB736" s="61"/>
      <c r="AC736" s="61"/>
      <c r="AD736" s="61"/>
      <c r="AE736" s="61"/>
      <c r="AF736" s="61"/>
      <c r="AG736" s="61"/>
      <c r="AH736" s="61"/>
      <c r="AI736" s="61"/>
      <c r="AJ736" s="61"/>
      <c r="AK736" s="61"/>
      <c r="AL736" s="61"/>
      <c r="AM736" s="61"/>
      <c r="AN736" s="61"/>
      <c r="AO736" s="61"/>
      <c r="AP736" s="61"/>
      <c r="AQ736" s="61"/>
      <c r="AR736" s="61"/>
      <c r="AS736" s="61"/>
      <c r="AT736" s="61"/>
      <c r="AU736" s="61"/>
      <c r="AV736" s="61"/>
      <c r="AW736" s="61"/>
      <c r="AX736" s="61"/>
      <c r="AY736" s="61"/>
      <c r="AZ736" s="61"/>
      <c r="BA736" s="61"/>
      <c r="BB736" s="61"/>
      <c r="BC736" s="61"/>
      <c r="BD736" s="61"/>
      <c r="BE736" s="61"/>
      <c r="BF736" s="61"/>
    </row>
    <row r="737" spans="1:58" ht="16.5" customHeight="1" x14ac:dyDescent="0.3">
      <c r="A737" s="96"/>
      <c r="B737" s="96"/>
      <c r="C737" s="96"/>
      <c r="D737" s="96"/>
      <c r="E737" s="96"/>
      <c r="F737" s="96"/>
      <c r="G737" s="61"/>
      <c r="H737" s="61"/>
      <c r="I737" s="97"/>
      <c r="J737" s="61"/>
      <c r="K737" s="61"/>
      <c r="L737" s="61"/>
      <c r="M737" s="61"/>
      <c r="N737" s="61"/>
      <c r="O737" s="61"/>
      <c r="P737" s="61"/>
      <c r="Q737" s="61"/>
      <c r="R737" s="61"/>
      <c r="S737" s="61"/>
      <c r="T737" s="61"/>
      <c r="U737" s="61"/>
      <c r="V737" s="61"/>
      <c r="W737" s="61"/>
      <c r="X737" s="61"/>
      <c r="Y737" s="61"/>
      <c r="Z737" s="61"/>
      <c r="AA737" s="61"/>
      <c r="AB737" s="61"/>
      <c r="AC737" s="61"/>
      <c r="AD737" s="61"/>
      <c r="AE737" s="61"/>
      <c r="AF737" s="61"/>
      <c r="AG737" s="61"/>
      <c r="AH737" s="61"/>
      <c r="AI737" s="61"/>
      <c r="AJ737" s="61"/>
      <c r="AK737" s="61"/>
      <c r="AL737" s="61"/>
      <c r="AM737" s="61"/>
      <c r="AN737" s="61"/>
      <c r="AO737" s="61"/>
      <c r="AP737" s="61"/>
      <c r="AQ737" s="61"/>
      <c r="AR737" s="61"/>
      <c r="AS737" s="61"/>
      <c r="AT737" s="61"/>
      <c r="AU737" s="61"/>
      <c r="AV737" s="61"/>
      <c r="AW737" s="61"/>
      <c r="AX737" s="61"/>
      <c r="AY737" s="61"/>
      <c r="AZ737" s="61"/>
      <c r="BA737" s="61"/>
      <c r="BB737" s="61"/>
      <c r="BC737" s="61"/>
      <c r="BD737" s="61"/>
      <c r="BE737" s="61"/>
      <c r="BF737" s="61"/>
    </row>
    <row r="738" spans="1:58" ht="16.5" customHeight="1" x14ac:dyDescent="0.3">
      <c r="A738" s="96"/>
      <c r="B738" s="96"/>
      <c r="C738" s="96"/>
      <c r="D738" s="96"/>
      <c r="E738" s="96"/>
      <c r="F738" s="96"/>
      <c r="G738" s="61"/>
      <c r="H738" s="61"/>
      <c r="I738" s="97"/>
      <c r="J738" s="61"/>
      <c r="K738" s="61"/>
      <c r="L738" s="61"/>
      <c r="M738" s="61"/>
      <c r="N738" s="61"/>
      <c r="O738" s="61"/>
      <c r="P738" s="61"/>
      <c r="Q738" s="61"/>
      <c r="R738" s="61"/>
      <c r="S738" s="61"/>
      <c r="T738" s="61"/>
      <c r="U738" s="61"/>
      <c r="V738" s="61"/>
      <c r="W738" s="61"/>
      <c r="X738" s="61"/>
      <c r="Y738" s="61"/>
      <c r="Z738" s="61"/>
      <c r="AA738" s="61"/>
      <c r="AB738" s="61"/>
      <c r="AC738" s="61"/>
      <c r="AD738" s="61"/>
      <c r="AE738" s="61"/>
      <c r="AF738" s="61"/>
      <c r="AG738" s="61"/>
      <c r="AH738" s="61"/>
      <c r="AI738" s="61"/>
      <c r="AJ738" s="61"/>
      <c r="AK738" s="61"/>
      <c r="AL738" s="61"/>
      <c r="AM738" s="61"/>
      <c r="AN738" s="61"/>
      <c r="AO738" s="61"/>
      <c r="AP738" s="61"/>
      <c r="AQ738" s="61"/>
      <c r="AR738" s="61"/>
      <c r="AS738" s="61"/>
      <c r="AT738" s="61"/>
      <c r="AU738" s="61"/>
      <c r="AV738" s="61"/>
      <c r="AW738" s="61"/>
      <c r="AX738" s="61"/>
      <c r="AY738" s="61"/>
      <c r="AZ738" s="61"/>
      <c r="BA738" s="61"/>
      <c r="BB738" s="61"/>
      <c r="BC738" s="61"/>
      <c r="BD738" s="61"/>
      <c r="BE738" s="61"/>
      <c r="BF738" s="61"/>
    </row>
    <row r="739" spans="1:58" ht="16.5" customHeight="1" x14ac:dyDescent="0.3">
      <c r="A739" s="96"/>
      <c r="B739" s="96"/>
      <c r="C739" s="96"/>
      <c r="D739" s="96"/>
      <c r="E739" s="96"/>
      <c r="F739" s="96"/>
      <c r="G739" s="61"/>
      <c r="H739" s="61"/>
      <c r="I739" s="97"/>
      <c r="J739" s="61"/>
      <c r="K739" s="61"/>
      <c r="L739" s="61"/>
      <c r="M739" s="61"/>
      <c r="N739" s="61"/>
      <c r="O739" s="61"/>
      <c r="P739" s="61"/>
      <c r="Q739" s="61"/>
      <c r="R739" s="61"/>
      <c r="S739" s="61"/>
      <c r="T739" s="61"/>
      <c r="U739" s="61"/>
      <c r="V739" s="61"/>
      <c r="W739" s="61"/>
      <c r="X739" s="61"/>
      <c r="Y739" s="61"/>
      <c r="Z739" s="61"/>
      <c r="AA739" s="61"/>
      <c r="AB739" s="61"/>
      <c r="AC739" s="61"/>
      <c r="AD739" s="61"/>
      <c r="AE739" s="61"/>
      <c r="AF739" s="61"/>
      <c r="AG739" s="61"/>
      <c r="AH739" s="61"/>
      <c r="AI739" s="61"/>
      <c r="AJ739" s="61"/>
      <c r="AK739" s="61"/>
      <c r="AL739" s="61"/>
      <c r="AM739" s="61"/>
      <c r="AN739" s="61"/>
      <c r="AO739" s="61"/>
      <c r="AP739" s="61"/>
      <c r="AQ739" s="61"/>
      <c r="AR739" s="61"/>
      <c r="AS739" s="61"/>
      <c r="AT739" s="61"/>
      <c r="AU739" s="61"/>
      <c r="AV739" s="61"/>
      <c r="AW739" s="61"/>
      <c r="AX739" s="61"/>
      <c r="AY739" s="61"/>
      <c r="AZ739" s="61"/>
      <c r="BA739" s="61"/>
      <c r="BB739" s="61"/>
      <c r="BC739" s="61"/>
      <c r="BD739" s="61"/>
      <c r="BE739" s="61"/>
      <c r="BF739" s="61"/>
    </row>
    <row r="740" spans="1:58" ht="16.5" customHeight="1" x14ac:dyDescent="0.3">
      <c r="A740" s="96"/>
      <c r="B740" s="96"/>
      <c r="C740" s="96"/>
      <c r="D740" s="96"/>
      <c r="E740" s="96"/>
      <c r="F740" s="96"/>
      <c r="G740" s="61"/>
      <c r="H740" s="61"/>
      <c r="I740" s="97"/>
      <c r="J740" s="61"/>
      <c r="K740" s="61"/>
      <c r="L740" s="61"/>
      <c r="M740" s="61"/>
      <c r="N740" s="61"/>
      <c r="O740" s="61"/>
      <c r="P740" s="61"/>
      <c r="Q740" s="61"/>
      <c r="R740" s="61"/>
      <c r="S740" s="61"/>
      <c r="T740" s="61"/>
      <c r="U740" s="61"/>
      <c r="V740" s="61"/>
      <c r="W740" s="61"/>
      <c r="X740" s="61"/>
      <c r="Y740" s="61"/>
      <c r="Z740" s="61"/>
      <c r="AA740" s="61"/>
      <c r="AB740" s="61"/>
      <c r="AC740" s="61"/>
      <c r="AD740" s="61"/>
      <c r="AE740" s="61"/>
      <c r="AF740" s="61"/>
      <c r="AG740" s="61"/>
      <c r="AH740" s="61"/>
      <c r="AI740" s="61"/>
      <c r="AJ740" s="61"/>
      <c r="AK740" s="61"/>
      <c r="AL740" s="61"/>
      <c r="AM740" s="61"/>
      <c r="AN740" s="61"/>
      <c r="AO740" s="61"/>
      <c r="AP740" s="61"/>
      <c r="AQ740" s="61"/>
      <c r="AR740" s="61"/>
      <c r="AS740" s="61"/>
      <c r="AT740" s="61"/>
      <c r="AU740" s="61"/>
      <c r="AV740" s="61"/>
      <c r="AW740" s="61"/>
      <c r="AX740" s="61"/>
      <c r="AY740" s="61"/>
      <c r="AZ740" s="61"/>
      <c r="BA740" s="61"/>
      <c r="BB740" s="61"/>
      <c r="BC740" s="61"/>
      <c r="BD740" s="61"/>
      <c r="BE740" s="61"/>
      <c r="BF740" s="61"/>
    </row>
    <row r="741" spans="1:58" ht="16.5" customHeight="1" x14ac:dyDescent="0.3">
      <c r="A741" s="96"/>
      <c r="B741" s="96"/>
      <c r="C741" s="96"/>
      <c r="D741" s="96"/>
      <c r="E741" s="96"/>
      <c r="F741" s="96"/>
      <c r="G741" s="61"/>
      <c r="H741" s="61"/>
      <c r="I741" s="97"/>
      <c r="J741" s="61"/>
      <c r="K741" s="61"/>
      <c r="L741" s="61"/>
      <c r="M741" s="61"/>
      <c r="N741" s="61"/>
      <c r="O741" s="61"/>
      <c r="P741" s="61"/>
      <c r="Q741" s="61"/>
      <c r="R741" s="61"/>
      <c r="S741" s="61"/>
      <c r="T741" s="61"/>
      <c r="U741" s="61"/>
      <c r="V741" s="61"/>
      <c r="W741" s="61"/>
      <c r="X741" s="61"/>
      <c r="Y741" s="61"/>
      <c r="Z741" s="61"/>
      <c r="AA741" s="61"/>
      <c r="AB741" s="61"/>
      <c r="AC741" s="61"/>
      <c r="AD741" s="61"/>
      <c r="AE741" s="61"/>
      <c r="AF741" s="61"/>
      <c r="AG741" s="61"/>
      <c r="AH741" s="61"/>
      <c r="AI741" s="61"/>
      <c r="AJ741" s="61"/>
      <c r="AK741" s="61"/>
      <c r="AL741" s="61"/>
      <c r="AM741" s="61"/>
      <c r="AN741" s="61"/>
      <c r="AO741" s="61"/>
      <c r="AP741" s="61"/>
      <c r="AQ741" s="61"/>
      <c r="AR741" s="61"/>
      <c r="AS741" s="61"/>
      <c r="AT741" s="61"/>
      <c r="AU741" s="61"/>
      <c r="AV741" s="61"/>
      <c r="AW741" s="61"/>
      <c r="AX741" s="61"/>
      <c r="AY741" s="61"/>
      <c r="AZ741" s="61"/>
      <c r="BA741" s="61"/>
      <c r="BB741" s="61"/>
      <c r="BC741" s="61"/>
      <c r="BD741" s="61"/>
      <c r="BE741" s="61"/>
      <c r="BF741" s="61"/>
    </row>
    <row r="742" spans="1:58" ht="16.5" customHeight="1" x14ac:dyDescent="0.3">
      <c r="A742" s="96"/>
      <c r="B742" s="96"/>
      <c r="C742" s="96"/>
      <c r="D742" s="96"/>
      <c r="E742" s="96"/>
      <c r="F742" s="96"/>
      <c r="G742" s="61"/>
      <c r="H742" s="61"/>
      <c r="I742" s="97"/>
      <c r="J742" s="61"/>
      <c r="K742" s="61"/>
      <c r="L742" s="61"/>
      <c r="M742" s="61"/>
      <c r="N742" s="61"/>
      <c r="O742" s="61"/>
      <c r="P742" s="61"/>
      <c r="Q742" s="61"/>
      <c r="R742" s="61"/>
      <c r="S742" s="61"/>
      <c r="T742" s="61"/>
      <c r="U742" s="61"/>
      <c r="V742" s="61"/>
      <c r="W742" s="61"/>
      <c r="X742" s="61"/>
      <c r="Y742" s="61"/>
      <c r="Z742" s="61"/>
      <c r="AA742" s="61"/>
      <c r="AB742" s="61"/>
      <c r="AC742" s="61"/>
      <c r="AD742" s="61"/>
      <c r="AE742" s="61"/>
      <c r="AF742" s="61"/>
      <c r="AG742" s="61"/>
      <c r="AH742" s="61"/>
      <c r="AI742" s="61"/>
      <c r="AJ742" s="61"/>
      <c r="AK742" s="61"/>
      <c r="AL742" s="61"/>
      <c r="AM742" s="61"/>
      <c r="AN742" s="61"/>
      <c r="AO742" s="61"/>
      <c r="AP742" s="61"/>
      <c r="AQ742" s="61"/>
      <c r="AR742" s="61"/>
      <c r="AS742" s="61"/>
      <c r="AT742" s="61"/>
      <c r="AU742" s="61"/>
      <c r="AV742" s="61"/>
      <c r="AW742" s="61"/>
      <c r="AX742" s="61"/>
      <c r="AY742" s="61"/>
      <c r="AZ742" s="61"/>
      <c r="BA742" s="61"/>
      <c r="BB742" s="61"/>
      <c r="BC742" s="61"/>
      <c r="BD742" s="61"/>
      <c r="BE742" s="61"/>
      <c r="BF742" s="61"/>
    </row>
    <row r="743" spans="1:58" ht="16.5" customHeight="1" x14ac:dyDescent="0.3">
      <c r="A743" s="96"/>
      <c r="B743" s="96"/>
      <c r="C743" s="96"/>
      <c r="D743" s="96"/>
      <c r="E743" s="96"/>
      <c r="F743" s="96"/>
      <c r="G743" s="61"/>
      <c r="H743" s="61"/>
      <c r="I743" s="97"/>
      <c r="J743" s="61"/>
      <c r="K743" s="61"/>
      <c r="L743" s="61"/>
      <c r="M743" s="61"/>
      <c r="N743" s="61"/>
      <c r="O743" s="61"/>
      <c r="P743" s="61"/>
      <c r="Q743" s="61"/>
      <c r="R743" s="61"/>
      <c r="S743" s="61"/>
      <c r="T743" s="61"/>
      <c r="U743" s="61"/>
      <c r="V743" s="61"/>
      <c r="W743" s="61"/>
      <c r="X743" s="61"/>
      <c r="Y743" s="61"/>
      <c r="Z743" s="61"/>
      <c r="AA743" s="61"/>
      <c r="AB743" s="61"/>
      <c r="AC743" s="61"/>
      <c r="AD743" s="61"/>
      <c r="AE743" s="61"/>
      <c r="AF743" s="61"/>
      <c r="AG743" s="61"/>
      <c r="AH743" s="61"/>
      <c r="AI743" s="61"/>
      <c r="AJ743" s="61"/>
      <c r="AK743" s="61"/>
      <c r="AL743" s="61"/>
      <c r="AM743" s="61"/>
      <c r="AN743" s="61"/>
      <c r="AO743" s="61"/>
      <c r="AP743" s="61"/>
      <c r="AQ743" s="61"/>
      <c r="AR743" s="61"/>
      <c r="AS743" s="61"/>
      <c r="AT743" s="61"/>
      <c r="AU743" s="61"/>
      <c r="AV743" s="61"/>
      <c r="AW743" s="61"/>
      <c r="AX743" s="61"/>
      <c r="AY743" s="61"/>
      <c r="AZ743" s="61"/>
      <c r="BA743" s="61"/>
      <c r="BB743" s="61"/>
      <c r="BC743" s="61"/>
      <c r="BD743" s="61"/>
      <c r="BE743" s="61"/>
      <c r="BF743" s="61"/>
    </row>
    <row r="744" spans="1:58" ht="16.5" customHeight="1" x14ac:dyDescent="0.3">
      <c r="A744" s="96"/>
      <c r="B744" s="96"/>
      <c r="C744" s="96"/>
      <c r="D744" s="96"/>
      <c r="E744" s="96"/>
      <c r="F744" s="96"/>
      <c r="G744" s="61"/>
      <c r="H744" s="61"/>
      <c r="I744" s="97"/>
      <c r="J744" s="61"/>
      <c r="K744" s="61"/>
      <c r="L744" s="61"/>
      <c r="M744" s="61"/>
      <c r="N744" s="61"/>
      <c r="O744" s="61"/>
      <c r="P744" s="61"/>
      <c r="Q744" s="61"/>
      <c r="R744" s="61"/>
      <c r="S744" s="61"/>
      <c r="T744" s="61"/>
      <c r="U744" s="61"/>
      <c r="V744" s="61"/>
      <c r="W744" s="61"/>
      <c r="X744" s="61"/>
      <c r="Y744" s="61"/>
      <c r="Z744" s="61"/>
      <c r="AA744" s="61"/>
      <c r="AB744" s="61"/>
      <c r="AC744" s="61"/>
      <c r="AD744" s="61"/>
      <c r="AE744" s="61"/>
      <c r="AF744" s="61"/>
      <c r="AG744" s="61"/>
      <c r="AH744" s="61"/>
      <c r="AI744" s="61"/>
      <c r="AJ744" s="61"/>
      <c r="AK744" s="61"/>
      <c r="AL744" s="61"/>
      <c r="AM744" s="61"/>
      <c r="AN744" s="61"/>
      <c r="AO744" s="61"/>
      <c r="AP744" s="61"/>
      <c r="AQ744" s="61"/>
      <c r="AR744" s="61"/>
      <c r="AS744" s="61"/>
      <c r="AT744" s="61"/>
      <c r="AU744" s="61"/>
      <c r="AV744" s="61"/>
      <c r="AW744" s="61"/>
      <c r="AX744" s="61"/>
      <c r="AY744" s="61"/>
      <c r="AZ744" s="61"/>
      <c r="BA744" s="61"/>
      <c r="BB744" s="61"/>
      <c r="BC744" s="61"/>
      <c r="BD744" s="61"/>
      <c r="BE744" s="61"/>
      <c r="BF744" s="61"/>
    </row>
    <row r="745" spans="1:58" ht="16.5" customHeight="1" x14ac:dyDescent="0.3">
      <c r="A745" s="96"/>
      <c r="B745" s="96"/>
      <c r="C745" s="96"/>
      <c r="D745" s="96"/>
      <c r="E745" s="96"/>
      <c r="F745" s="96"/>
      <c r="G745" s="61"/>
      <c r="H745" s="61"/>
      <c r="I745" s="97"/>
      <c r="J745" s="61"/>
      <c r="K745" s="61"/>
      <c r="L745" s="61"/>
      <c r="M745" s="61"/>
      <c r="N745" s="61"/>
      <c r="O745" s="61"/>
      <c r="P745" s="61"/>
      <c r="Q745" s="61"/>
      <c r="R745" s="61"/>
      <c r="S745" s="61"/>
      <c r="T745" s="61"/>
      <c r="U745" s="61"/>
      <c r="V745" s="61"/>
      <c r="W745" s="61"/>
      <c r="X745" s="61"/>
      <c r="Y745" s="61"/>
      <c r="Z745" s="61"/>
      <c r="AA745" s="61"/>
      <c r="AB745" s="61"/>
      <c r="AC745" s="61"/>
      <c r="AD745" s="61"/>
      <c r="AE745" s="61"/>
      <c r="AF745" s="61"/>
      <c r="AG745" s="61"/>
      <c r="AH745" s="61"/>
      <c r="AI745" s="61"/>
      <c r="AJ745" s="61"/>
      <c r="AK745" s="61"/>
      <c r="AL745" s="61"/>
      <c r="AM745" s="61"/>
      <c r="AN745" s="61"/>
      <c r="AO745" s="61"/>
      <c r="AP745" s="61"/>
      <c r="AQ745" s="61"/>
      <c r="AR745" s="61"/>
      <c r="AS745" s="61"/>
      <c r="AT745" s="61"/>
      <c r="AU745" s="61"/>
      <c r="AV745" s="61"/>
      <c r="AW745" s="61"/>
      <c r="AX745" s="61"/>
      <c r="AY745" s="61"/>
      <c r="AZ745" s="61"/>
      <c r="BA745" s="61"/>
      <c r="BB745" s="61"/>
      <c r="BC745" s="61"/>
      <c r="BD745" s="61"/>
      <c r="BE745" s="61"/>
      <c r="BF745" s="61"/>
    </row>
    <row r="746" spans="1:58" ht="16.5" customHeight="1" x14ac:dyDescent="0.3">
      <c r="A746" s="96"/>
      <c r="B746" s="96"/>
      <c r="C746" s="96"/>
      <c r="D746" s="96"/>
      <c r="E746" s="96"/>
      <c r="F746" s="96"/>
      <c r="G746" s="61"/>
      <c r="H746" s="61"/>
      <c r="I746" s="97"/>
      <c r="J746" s="61"/>
      <c r="K746" s="61"/>
      <c r="L746" s="61"/>
      <c r="M746" s="61"/>
      <c r="N746" s="61"/>
      <c r="O746" s="61"/>
      <c r="P746" s="61"/>
      <c r="Q746" s="61"/>
      <c r="R746" s="61"/>
      <c r="S746" s="61"/>
      <c r="T746" s="61"/>
      <c r="U746" s="61"/>
      <c r="V746" s="61"/>
      <c r="W746" s="61"/>
      <c r="X746" s="61"/>
      <c r="Y746" s="61"/>
      <c r="Z746" s="61"/>
      <c r="AA746" s="61"/>
      <c r="AB746" s="61"/>
      <c r="AC746" s="61"/>
      <c r="AD746" s="61"/>
      <c r="AE746" s="61"/>
      <c r="AF746" s="61"/>
      <c r="AG746" s="61"/>
      <c r="AH746" s="61"/>
      <c r="AI746" s="61"/>
      <c r="AJ746" s="61"/>
      <c r="AK746" s="61"/>
      <c r="AL746" s="61"/>
      <c r="AM746" s="61"/>
      <c r="AN746" s="61"/>
      <c r="AO746" s="61"/>
      <c r="AP746" s="61"/>
      <c r="AQ746" s="61"/>
      <c r="AR746" s="61"/>
      <c r="AS746" s="61"/>
      <c r="AT746" s="61"/>
      <c r="AU746" s="61"/>
      <c r="AV746" s="61"/>
      <c r="AW746" s="61"/>
      <c r="AX746" s="61"/>
      <c r="AY746" s="61"/>
      <c r="AZ746" s="61"/>
      <c r="BA746" s="61"/>
      <c r="BB746" s="61"/>
      <c r="BC746" s="61"/>
      <c r="BD746" s="61"/>
      <c r="BE746" s="61"/>
      <c r="BF746" s="61"/>
    </row>
    <row r="747" spans="1:58" ht="16.5" customHeight="1" x14ac:dyDescent="0.3">
      <c r="A747" s="96"/>
      <c r="B747" s="96"/>
      <c r="C747" s="96"/>
      <c r="D747" s="96"/>
      <c r="E747" s="96"/>
      <c r="F747" s="96"/>
      <c r="G747" s="61"/>
      <c r="H747" s="61"/>
      <c r="I747" s="97"/>
      <c r="J747" s="61"/>
      <c r="K747" s="61"/>
      <c r="L747" s="61"/>
      <c r="M747" s="61"/>
      <c r="N747" s="61"/>
      <c r="O747" s="61"/>
      <c r="P747" s="61"/>
      <c r="Q747" s="61"/>
      <c r="R747" s="61"/>
      <c r="S747" s="61"/>
      <c r="T747" s="61"/>
      <c r="U747" s="61"/>
      <c r="V747" s="61"/>
      <c r="W747" s="61"/>
      <c r="X747" s="61"/>
      <c r="Y747" s="61"/>
      <c r="Z747" s="61"/>
      <c r="AA747" s="61"/>
      <c r="AB747" s="61"/>
      <c r="AC747" s="61"/>
      <c r="AD747" s="61"/>
      <c r="AE747" s="61"/>
      <c r="AF747" s="61"/>
      <c r="AG747" s="61"/>
      <c r="AH747" s="61"/>
      <c r="AI747" s="61"/>
      <c r="AJ747" s="61"/>
      <c r="AK747" s="61"/>
      <c r="AL747" s="61"/>
      <c r="AM747" s="61"/>
      <c r="AN747" s="61"/>
      <c r="AO747" s="61"/>
      <c r="AP747" s="61"/>
      <c r="AQ747" s="61"/>
      <c r="AR747" s="61"/>
      <c r="AS747" s="61"/>
      <c r="AT747" s="61"/>
      <c r="AU747" s="61"/>
      <c r="AV747" s="61"/>
      <c r="AW747" s="61"/>
      <c r="AX747" s="61"/>
      <c r="AY747" s="61"/>
      <c r="AZ747" s="61"/>
      <c r="BA747" s="61"/>
      <c r="BB747" s="61"/>
      <c r="BC747" s="61"/>
      <c r="BD747" s="61"/>
      <c r="BE747" s="61"/>
      <c r="BF747" s="61"/>
    </row>
    <row r="748" spans="1:58" ht="16.5" customHeight="1" x14ac:dyDescent="0.3">
      <c r="A748" s="96"/>
      <c r="B748" s="96"/>
      <c r="C748" s="96"/>
      <c r="D748" s="96"/>
      <c r="E748" s="96"/>
      <c r="F748" s="96"/>
      <c r="G748" s="61"/>
      <c r="H748" s="61"/>
      <c r="I748" s="97"/>
      <c r="J748" s="61"/>
      <c r="K748" s="61"/>
      <c r="L748" s="61"/>
      <c r="M748" s="61"/>
      <c r="N748" s="61"/>
      <c r="O748" s="61"/>
      <c r="P748" s="61"/>
      <c r="Q748" s="61"/>
      <c r="R748" s="61"/>
      <c r="S748" s="61"/>
      <c r="T748" s="61"/>
      <c r="U748" s="61"/>
      <c r="V748" s="61"/>
      <c r="W748" s="61"/>
      <c r="X748" s="61"/>
      <c r="Y748" s="61"/>
      <c r="Z748" s="61"/>
      <c r="AA748" s="61"/>
      <c r="AB748" s="61"/>
      <c r="AC748" s="61"/>
      <c r="AD748" s="61"/>
      <c r="AE748" s="61"/>
      <c r="AF748" s="61"/>
      <c r="AG748" s="61"/>
      <c r="AH748" s="61"/>
      <c r="AI748" s="61"/>
      <c r="AJ748" s="61"/>
      <c r="AK748" s="61"/>
      <c r="AL748" s="61"/>
      <c r="AM748" s="61"/>
      <c r="AN748" s="61"/>
      <c r="AO748" s="61"/>
      <c r="AP748" s="61"/>
      <c r="AQ748" s="61"/>
      <c r="AR748" s="61"/>
      <c r="AS748" s="61"/>
      <c r="AT748" s="61"/>
      <c r="AU748" s="61"/>
      <c r="AV748" s="61"/>
      <c r="AW748" s="61"/>
      <c r="AX748" s="61"/>
      <c r="AY748" s="61"/>
      <c r="AZ748" s="61"/>
      <c r="BA748" s="61"/>
      <c r="BB748" s="61"/>
      <c r="BC748" s="61"/>
      <c r="BD748" s="61"/>
      <c r="BE748" s="61"/>
      <c r="BF748" s="61"/>
    </row>
    <row r="749" spans="1:58" ht="16.5" customHeight="1" x14ac:dyDescent="0.3">
      <c r="A749" s="96"/>
      <c r="B749" s="96"/>
      <c r="C749" s="96"/>
      <c r="D749" s="96"/>
      <c r="E749" s="96"/>
      <c r="F749" s="96"/>
      <c r="G749" s="61"/>
      <c r="H749" s="61"/>
      <c r="I749" s="97"/>
      <c r="J749" s="61"/>
      <c r="K749" s="61"/>
      <c r="L749" s="61"/>
      <c r="M749" s="61"/>
      <c r="N749" s="61"/>
      <c r="O749" s="61"/>
      <c r="P749" s="61"/>
      <c r="Q749" s="61"/>
      <c r="R749" s="61"/>
      <c r="S749" s="61"/>
      <c r="T749" s="61"/>
      <c r="U749" s="61"/>
      <c r="V749" s="61"/>
      <c r="W749" s="61"/>
      <c r="X749" s="61"/>
      <c r="Y749" s="61"/>
      <c r="Z749" s="61"/>
      <c r="AA749" s="61"/>
      <c r="AB749" s="61"/>
      <c r="AC749" s="61"/>
      <c r="AD749" s="61"/>
      <c r="AE749" s="61"/>
      <c r="AF749" s="61"/>
      <c r="AG749" s="61"/>
      <c r="AH749" s="61"/>
      <c r="AI749" s="61"/>
      <c r="AJ749" s="61"/>
      <c r="AK749" s="61"/>
      <c r="AL749" s="61"/>
      <c r="AM749" s="61"/>
      <c r="AN749" s="61"/>
      <c r="AO749" s="61"/>
      <c r="AP749" s="61"/>
      <c r="AQ749" s="61"/>
      <c r="AR749" s="61"/>
      <c r="AS749" s="61"/>
      <c r="AT749" s="61"/>
      <c r="AU749" s="61"/>
      <c r="AV749" s="61"/>
      <c r="AW749" s="61"/>
      <c r="AX749" s="61"/>
      <c r="AY749" s="61"/>
      <c r="AZ749" s="61"/>
      <c r="BA749" s="61"/>
      <c r="BB749" s="61"/>
      <c r="BC749" s="61"/>
      <c r="BD749" s="61"/>
      <c r="BE749" s="61"/>
      <c r="BF749" s="61"/>
    </row>
    <row r="750" spans="1:58" ht="16.5" customHeight="1" x14ac:dyDescent="0.3">
      <c r="A750" s="96"/>
      <c r="B750" s="96"/>
      <c r="C750" s="96"/>
      <c r="D750" s="96"/>
      <c r="E750" s="96"/>
      <c r="F750" s="96"/>
      <c r="G750" s="61"/>
      <c r="H750" s="61"/>
      <c r="I750" s="97"/>
      <c r="J750" s="61"/>
      <c r="K750" s="61"/>
      <c r="L750" s="61"/>
      <c r="M750" s="61"/>
      <c r="N750" s="61"/>
      <c r="O750" s="61"/>
      <c r="P750" s="61"/>
      <c r="Q750" s="61"/>
      <c r="R750" s="61"/>
      <c r="S750" s="61"/>
      <c r="T750" s="61"/>
      <c r="U750" s="61"/>
      <c r="V750" s="61"/>
      <c r="W750" s="61"/>
      <c r="X750" s="61"/>
      <c r="Y750" s="61"/>
      <c r="Z750" s="61"/>
      <c r="AA750" s="61"/>
      <c r="AB750" s="61"/>
      <c r="AC750" s="61"/>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row>
    <row r="751" spans="1:58" ht="16.5" customHeight="1" x14ac:dyDescent="0.3">
      <c r="A751" s="96"/>
      <c r="B751" s="96"/>
      <c r="C751" s="96"/>
      <c r="D751" s="96"/>
      <c r="E751" s="96"/>
      <c r="F751" s="96"/>
      <c r="G751" s="61"/>
      <c r="H751" s="61"/>
      <c r="I751" s="97"/>
      <c r="J751" s="61"/>
      <c r="K751" s="61"/>
      <c r="L751" s="61"/>
      <c r="M751" s="61"/>
      <c r="N751" s="61"/>
      <c r="O751" s="61"/>
      <c r="P751" s="61"/>
      <c r="Q751" s="61"/>
      <c r="R751" s="61"/>
      <c r="S751" s="61"/>
      <c r="T751" s="61"/>
      <c r="U751" s="61"/>
      <c r="V751" s="61"/>
      <c r="W751" s="61"/>
      <c r="X751" s="61"/>
      <c r="Y751" s="61"/>
      <c r="Z751" s="61"/>
      <c r="AA751" s="61"/>
      <c r="AB751" s="61"/>
      <c r="AC751" s="61"/>
      <c r="AD751" s="61"/>
      <c r="AE751" s="61"/>
      <c r="AF751" s="61"/>
      <c r="AG751" s="61"/>
      <c r="AH751" s="61"/>
      <c r="AI751" s="61"/>
      <c r="AJ751" s="61"/>
      <c r="AK751" s="61"/>
      <c r="AL751" s="61"/>
      <c r="AM751" s="61"/>
      <c r="AN751" s="61"/>
      <c r="AO751" s="61"/>
      <c r="AP751" s="61"/>
      <c r="AQ751" s="61"/>
      <c r="AR751" s="61"/>
      <c r="AS751" s="61"/>
      <c r="AT751" s="61"/>
      <c r="AU751" s="61"/>
      <c r="AV751" s="61"/>
      <c r="AW751" s="61"/>
      <c r="AX751" s="61"/>
      <c r="AY751" s="61"/>
      <c r="AZ751" s="61"/>
      <c r="BA751" s="61"/>
      <c r="BB751" s="61"/>
      <c r="BC751" s="61"/>
      <c r="BD751" s="61"/>
      <c r="BE751" s="61"/>
      <c r="BF751" s="61"/>
    </row>
    <row r="752" spans="1:58" ht="16.5" customHeight="1" x14ac:dyDescent="0.3">
      <c r="A752" s="96"/>
      <c r="B752" s="96"/>
      <c r="C752" s="96"/>
      <c r="D752" s="96"/>
      <c r="E752" s="96"/>
      <c r="F752" s="96"/>
      <c r="G752" s="61"/>
      <c r="H752" s="61"/>
      <c r="I752" s="97"/>
      <c r="J752" s="61"/>
      <c r="K752" s="61"/>
      <c r="L752" s="61"/>
      <c r="M752" s="61"/>
      <c r="N752" s="61"/>
      <c r="O752" s="61"/>
      <c r="P752" s="61"/>
      <c r="Q752" s="61"/>
      <c r="R752" s="61"/>
      <c r="S752" s="61"/>
      <c r="T752" s="61"/>
      <c r="U752" s="61"/>
      <c r="V752" s="61"/>
      <c r="W752" s="61"/>
      <c r="X752" s="61"/>
      <c r="Y752" s="61"/>
      <c r="Z752" s="61"/>
      <c r="AA752" s="61"/>
      <c r="AB752" s="61"/>
      <c r="AC752" s="61"/>
      <c r="AD752" s="61"/>
      <c r="AE752" s="61"/>
      <c r="AF752" s="61"/>
      <c r="AG752" s="61"/>
      <c r="AH752" s="61"/>
      <c r="AI752" s="61"/>
      <c r="AJ752" s="61"/>
      <c r="AK752" s="61"/>
      <c r="AL752" s="61"/>
      <c r="AM752" s="61"/>
      <c r="AN752" s="61"/>
      <c r="AO752" s="61"/>
      <c r="AP752" s="61"/>
      <c r="AQ752" s="61"/>
      <c r="AR752" s="61"/>
      <c r="AS752" s="61"/>
      <c r="AT752" s="61"/>
      <c r="AU752" s="61"/>
      <c r="AV752" s="61"/>
      <c r="AW752" s="61"/>
      <c r="AX752" s="61"/>
      <c r="AY752" s="61"/>
      <c r="AZ752" s="61"/>
      <c r="BA752" s="61"/>
      <c r="BB752" s="61"/>
      <c r="BC752" s="61"/>
      <c r="BD752" s="61"/>
      <c r="BE752" s="61"/>
      <c r="BF752" s="61"/>
    </row>
    <row r="753" spans="1:58" ht="16.5" customHeight="1" x14ac:dyDescent="0.3">
      <c r="A753" s="96"/>
      <c r="B753" s="96"/>
      <c r="C753" s="96"/>
      <c r="D753" s="96"/>
      <c r="E753" s="96"/>
      <c r="F753" s="96"/>
      <c r="G753" s="61"/>
      <c r="H753" s="61"/>
      <c r="I753" s="97"/>
      <c r="J753" s="61"/>
      <c r="K753" s="61"/>
      <c r="L753" s="61"/>
      <c r="M753" s="61"/>
      <c r="N753" s="61"/>
      <c r="O753" s="61"/>
      <c r="P753" s="61"/>
      <c r="Q753" s="61"/>
      <c r="R753" s="61"/>
      <c r="S753" s="61"/>
      <c r="T753" s="61"/>
      <c r="U753" s="61"/>
      <c r="V753" s="61"/>
      <c r="W753" s="61"/>
      <c r="X753" s="61"/>
      <c r="Y753" s="61"/>
      <c r="Z753" s="61"/>
      <c r="AA753" s="61"/>
      <c r="AB753" s="61"/>
      <c r="AC753" s="61"/>
      <c r="AD753" s="61"/>
      <c r="AE753" s="61"/>
      <c r="AF753" s="61"/>
      <c r="AG753" s="61"/>
      <c r="AH753" s="61"/>
      <c r="AI753" s="61"/>
      <c r="AJ753" s="61"/>
      <c r="AK753" s="61"/>
      <c r="AL753" s="61"/>
      <c r="AM753" s="61"/>
      <c r="AN753" s="61"/>
      <c r="AO753" s="61"/>
      <c r="AP753" s="61"/>
      <c r="AQ753" s="61"/>
      <c r="AR753" s="61"/>
      <c r="AS753" s="61"/>
      <c r="AT753" s="61"/>
      <c r="AU753" s="61"/>
      <c r="AV753" s="61"/>
      <c r="AW753" s="61"/>
      <c r="AX753" s="61"/>
      <c r="AY753" s="61"/>
      <c r="AZ753" s="61"/>
      <c r="BA753" s="61"/>
      <c r="BB753" s="61"/>
      <c r="BC753" s="61"/>
      <c r="BD753" s="61"/>
      <c r="BE753" s="61"/>
      <c r="BF753" s="61"/>
    </row>
    <row r="754" spans="1:58" ht="16.5" customHeight="1" x14ac:dyDescent="0.3">
      <c r="A754" s="96"/>
      <c r="B754" s="96"/>
      <c r="C754" s="96"/>
      <c r="D754" s="96"/>
      <c r="E754" s="96"/>
      <c r="F754" s="96"/>
      <c r="G754" s="61"/>
      <c r="H754" s="61"/>
      <c r="I754" s="97"/>
      <c r="J754" s="61"/>
      <c r="K754" s="61"/>
      <c r="L754" s="61"/>
      <c r="M754" s="61"/>
      <c r="N754" s="61"/>
      <c r="O754" s="61"/>
      <c r="P754" s="61"/>
      <c r="Q754" s="61"/>
      <c r="R754" s="61"/>
      <c r="S754" s="61"/>
      <c r="T754" s="61"/>
      <c r="U754" s="61"/>
      <c r="V754" s="61"/>
      <c r="W754" s="61"/>
      <c r="X754" s="61"/>
      <c r="Y754" s="61"/>
      <c r="Z754" s="61"/>
      <c r="AA754" s="61"/>
      <c r="AB754" s="61"/>
      <c r="AC754" s="61"/>
      <c r="AD754" s="61"/>
      <c r="AE754" s="61"/>
      <c r="AF754" s="61"/>
      <c r="AG754" s="61"/>
      <c r="AH754" s="61"/>
      <c r="AI754" s="61"/>
      <c r="AJ754" s="61"/>
      <c r="AK754" s="61"/>
      <c r="AL754" s="61"/>
      <c r="AM754" s="61"/>
      <c r="AN754" s="61"/>
      <c r="AO754" s="61"/>
      <c r="AP754" s="61"/>
      <c r="AQ754" s="61"/>
      <c r="AR754" s="61"/>
      <c r="AS754" s="61"/>
      <c r="AT754" s="61"/>
      <c r="AU754" s="61"/>
      <c r="AV754" s="61"/>
      <c r="AW754" s="61"/>
      <c r="AX754" s="61"/>
      <c r="AY754" s="61"/>
      <c r="AZ754" s="61"/>
      <c r="BA754" s="61"/>
      <c r="BB754" s="61"/>
      <c r="BC754" s="61"/>
      <c r="BD754" s="61"/>
      <c r="BE754" s="61"/>
      <c r="BF754" s="61"/>
    </row>
    <row r="755" spans="1:58" ht="16.5" customHeight="1" x14ac:dyDescent="0.3">
      <c r="A755" s="96"/>
      <c r="B755" s="96"/>
      <c r="C755" s="96"/>
      <c r="D755" s="96"/>
      <c r="E755" s="96"/>
      <c r="F755" s="96"/>
      <c r="G755" s="61"/>
      <c r="H755" s="61"/>
      <c r="I755" s="97"/>
      <c r="J755" s="61"/>
      <c r="K755" s="61"/>
      <c r="L755" s="61"/>
      <c r="M755" s="61"/>
      <c r="N755" s="61"/>
      <c r="O755" s="61"/>
      <c r="P755" s="61"/>
      <c r="Q755" s="61"/>
      <c r="R755" s="61"/>
      <c r="S755" s="61"/>
      <c r="T755" s="61"/>
      <c r="U755" s="61"/>
      <c r="V755" s="61"/>
      <c r="W755" s="61"/>
      <c r="X755" s="61"/>
      <c r="Y755" s="61"/>
      <c r="Z755" s="61"/>
      <c r="AA755" s="61"/>
      <c r="AB755" s="61"/>
      <c r="AC755" s="61"/>
      <c r="AD755" s="61"/>
      <c r="AE755" s="61"/>
      <c r="AF755" s="61"/>
      <c r="AG755" s="61"/>
      <c r="AH755" s="61"/>
      <c r="AI755" s="61"/>
      <c r="AJ755" s="61"/>
      <c r="AK755" s="61"/>
      <c r="AL755" s="61"/>
      <c r="AM755" s="61"/>
      <c r="AN755" s="61"/>
      <c r="AO755" s="61"/>
      <c r="AP755" s="61"/>
      <c r="AQ755" s="61"/>
      <c r="AR755" s="61"/>
      <c r="AS755" s="61"/>
      <c r="AT755" s="61"/>
      <c r="AU755" s="61"/>
      <c r="AV755" s="61"/>
      <c r="AW755" s="61"/>
      <c r="AX755" s="61"/>
      <c r="AY755" s="61"/>
      <c r="AZ755" s="61"/>
      <c r="BA755" s="61"/>
      <c r="BB755" s="61"/>
      <c r="BC755" s="61"/>
      <c r="BD755" s="61"/>
      <c r="BE755" s="61"/>
      <c r="BF755" s="61"/>
    </row>
    <row r="756" spans="1:58" ht="16.5" customHeight="1" x14ac:dyDescent="0.3">
      <c r="A756" s="96"/>
      <c r="B756" s="96"/>
      <c r="C756" s="96"/>
      <c r="D756" s="96"/>
      <c r="E756" s="96"/>
      <c r="F756" s="96"/>
      <c r="G756" s="61"/>
      <c r="H756" s="61"/>
      <c r="I756" s="97"/>
      <c r="J756" s="61"/>
      <c r="K756" s="61"/>
      <c r="L756" s="61"/>
      <c r="M756" s="61"/>
      <c r="N756" s="61"/>
      <c r="O756" s="61"/>
      <c r="P756" s="61"/>
      <c r="Q756" s="61"/>
      <c r="R756" s="61"/>
      <c r="S756" s="61"/>
      <c r="T756" s="61"/>
      <c r="U756" s="61"/>
      <c r="V756" s="61"/>
      <c r="W756" s="61"/>
      <c r="X756" s="61"/>
      <c r="Y756" s="61"/>
      <c r="Z756" s="61"/>
      <c r="AA756" s="61"/>
      <c r="AB756" s="61"/>
      <c r="AC756" s="61"/>
      <c r="AD756" s="61"/>
      <c r="AE756" s="61"/>
      <c r="AF756" s="61"/>
      <c r="AG756" s="61"/>
      <c r="AH756" s="61"/>
      <c r="AI756" s="61"/>
      <c r="AJ756" s="61"/>
      <c r="AK756" s="61"/>
      <c r="AL756" s="61"/>
      <c r="AM756" s="61"/>
      <c r="AN756" s="61"/>
      <c r="AO756" s="61"/>
      <c r="AP756" s="61"/>
      <c r="AQ756" s="61"/>
      <c r="AR756" s="61"/>
      <c r="AS756" s="61"/>
      <c r="AT756" s="61"/>
      <c r="AU756" s="61"/>
      <c r="AV756" s="61"/>
      <c r="AW756" s="61"/>
      <c r="AX756" s="61"/>
      <c r="AY756" s="61"/>
      <c r="AZ756" s="61"/>
      <c r="BA756" s="61"/>
      <c r="BB756" s="61"/>
      <c r="BC756" s="61"/>
      <c r="BD756" s="61"/>
      <c r="BE756" s="61"/>
      <c r="BF756" s="61"/>
    </row>
    <row r="757" spans="1:58" ht="16.5" customHeight="1" x14ac:dyDescent="0.3">
      <c r="A757" s="96"/>
      <c r="B757" s="96"/>
      <c r="C757" s="96"/>
      <c r="D757" s="96"/>
      <c r="E757" s="96"/>
      <c r="F757" s="96"/>
      <c r="G757" s="61"/>
      <c r="H757" s="61"/>
      <c r="I757" s="97"/>
      <c r="J757" s="61"/>
      <c r="K757" s="61"/>
      <c r="L757" s="61"/>
      <c r="M757" s="61"/>
      <c r="N757" s="61"/>
      <c r="O757" s="61"/>
      <c r="P757" s="61"/>
      <c r="Q757" s="61"/>
      <c r="R757" s="61"/>
      <c r="S757" s="61"/>
      <c r="T757" s="61"/>
      <c r="U757" s="61"/>
      <c r="V757" s="61"/>
      <c r="W757" s="61"/>
      <c r="X757" s="61"/>
      <c r="Y757" s="61"/>
      <c r="Z757" s="61"/>
      <c r="AA757" s="61"/>
      <c r="AB757" s="61"/>
      <c r="AC757" s="61"/>
      <c r="AD757" s="61"/>
      <c r="AE757" s="61"/>
      <c r="AF757" s="61"/>
      <c r="AG757" s="61"/>
      <c r="AH757" s="61"/>
      <c r="AI757" s="61"/>
      <c r="AJ757" s="61"/>
      <c r="AK757" s="61"/>
      <c r="AL757" s="61"/>
      <c r="AM757" s="61"/>
      <c r="AN757" s="61"/>
      <c r="AO757" s="61"/>
      <c r="AP757" s="61"/>
      <c r="AQ757" s="61"/>
      <c r="AR757" s="61"/>
      <c r="AS757" s="61"/>
      <c r="AT757" s="61"/>
      <c r="AU757" s="61"/>
      <c r="AV757" s="61"/>
      <c r="AW757" s="61"/>
      <c r="AX757" s="61"/>
      <c r="AY757" s="61"/>
      <c r="AZ757" s="61"/>
      <c r="BA757" s="61"/>
      <c r="BB757" s="61"/>
      <c r="BC757" s="61"/>
      <c r="BD757" s="61"/>
      <c r="BE757" s="61"/>
      <c r="BF757" s="61"/>
    </row>
    <row r="758" spans="1:58" ht="16.5" customHeight="1" x14ac:dyDescent="0.3">
      <c r="A758" s="96"/>
      <c r="B758" s="96"/>
      <c r="C758" s="96"/>
      <c r="D758" s="96"/>
      <c r="E758" s="96"/>
      <c r="F758" s="96"/>
      <c r="G758" s="61"/>
      <c r="H758" s="61"/>
      <c r="I758" s="97"/>
      <c r="J758" s="61"/>
      <c r="K758" s="61"/>
      <c r="L758" s="61"/>
      <c r="M758" s="61"/>
      <c r="N758" s="61"/>
      <c r="O758" s="61"/>
      <c r="P758" s="61"/>
      <c r="Q758" s="61"/>
      <c r="R758" s="61"/>
      <c r="S758" s="61"/>
      <c r="T758" s="61"/>
      <c r="U758" s="61"/>
      <c r="V758" s="61"/>
      <c r="W758" s="61"/>
      <c r="X758" s="61"/>
      <c r="Y758" s="61"/>
      <c r="Z758" s="61"/>
      <c r="AA758" s="61"/>
      <c r="AB758" s="61"/>
      <c r="AC758" s="61"/>
      <c r="AD758" s="61"/>
      <c r="AE758" s="61"/>
      <c r="AF758" s="61"/>
      <c r="AG758" s="61"/>
      <c r="AH758" s="61"/>
      <c r="AI758" s="61"/>
      <c r="AJ758" s="61"/>
      <c r="AK758" s="61"/>
      <c r="AL758" s="61"/>
      <c r="AM758" s="61"/>
      <c r="AN758" s="61"/>
      <c r="AO758" s="61"/>
      <c r="AP758" s="61"/>
      <c r="AQ758" s="61"/>
      <c r="AR758" s="61"/>
      <c r="AS758" s="61"/>
      <c r="AT758" s="61"/>
      <c r="AU758" s="61"/>
      <c r="AV758" s="61"/>
      <c r="AW758" s="61"/>
      <c r="AX758" s="61"/>
      <c r="AY758" s="61"/>
      <c r="AZ758" s="61"/>
      <c r="BA758" s="61"/>
      <c r="BB758" s="61"/>
      <c r="BC758" s="61"/>
      <c r="BD758" s="61"/>
      <c r="BE758" s="61"/>
      <c r="BF758" s="61"/>
    </row>
    <row r="759" spans="1:58" ht="16.5" customHeight="1" x14ac:dyDescent="0.3">
      <c r="A759" s="96"/>
      <c r="B759" s="96"/>
      <c r="C759" s="96"/>
      <c r="D759" s="96"/>
      <c r="E759" s="96"/>
      <c r="F759" s="96"/>
      <c r="G759" s="61"/>
      <c r="H759" s="61"/>
      <c r="I759" s="97"/>
      <c r="J759" s="61"/>
      <c r="K759" s="61"/>
      <c r="L759" s="61"/>
      <c r="M759" s="61"/>
      <c r="N759" s="61"/>
      <c r="O759" s="61"/>
      <c r="P759" s="61"/>
      <c r="Q759" s="61"/>
      <c r="R759" s="61"/>
      <c r="S759" s="61"/>
      <c r="T759" s="61"/>
      <c r="U759" s="61"/>
      <c r="V759" s="61"/>
      <c r="W759" s="61"/>
      <c r="X759" s="61"/>
      <c r="Y759" s="61"/>
      <c r="Z759" s="61"/>
      <c r="AA759" s="61"/>
      <c r="AB759" s="61"/>
      <c r="AC759" s="61"/>
      <c r="AD759" s="61"/>
      <c r="AE759" s="61"/>
      <c r="AF759" s="61"/>
      <c r="AG759" s="61"/>
      <c r="AH759" s="61"/>
      <c r="AI759" s="61"/>
      <c r="AJ759" s="61"/>
      <c r="AK759" s="61"/>
      <c r="AL759" s="61"/>
      <c r="AM759" s="61"/>
      <c r="AN759" s="61"/>
      <c r="AO759" s="61"/>
      <c r="AP759" s="61"/>
      <c r="AQ759" s="61"/>
      <c r="AR759" s="61"/>
      <c r="AS759" s="61"/>
      <c r="AT759" s="61"/>
      <c r="AU759" s="61"/>
      <c r="AV759" s="61"/>
      <c r="AW759" s="61"/>
      <c r="AX759" s="61"/>
      <c r="AY759" s="61"/>
      <c r="AZ759" s="61"/>
      <c r="BA759" s="61"/>
      <c r="BB759" s="61"/>
      <c r="BC759" s="61"/>
      <c r="BD759" s="61"/>
      <c r="BE759" s="61"/>
      <c r="BF759" s="61"/>
    </row>
    <row r="760" spans="1:58" ht="16.5" customHeight="1" x14ac:dyDescent="0.3">
      <c r="A760" s="96"/>
      <c r="B760" s="96"/>
      <c r="C760" s="96"/>
      <c r="D760" s="96"/>
      <c r="E760" s="96"/>
      <c r="F760" s="96"/>
      <c r="G760" s="61"/>
      <c r="H760" s="61"/>
      <c r="I760" s="97"/>
      <c r="J760" s="61"/>
      <c r="K760" s="61"/>
      <c r="L760" s="61"/>
      <c r="M760" s="61"/>
      <c r="N760" s="61"/>
      <c r="O760" s="61"/>
      <c r="P760" s="61"/>
      <c r="Q760" s="61"/>
      <c r="R760" s="61"/>
      <c r="S760" s="61"/>
      <c r="T760" s="61"/>
      <c r="U760" s="61"/>
      <c r="V760" s="61"/>
      <c r="W760" s="61"/>
      <c r="X760" s="61"/>
      <c r="Y760" s="61"/>
      <c r="Z760" s="61"/>
      <c r="AA760" s="61"/>
      <c r="AB760" s="61"/>
      <c r="AC760" s="61"/>
      <c r="AD760" s="61"/>
      <c r="AE760" s="61"/>
      <c r="AF760" s="61"/>
      <c r="AG760" s="61"/>
      <c r="AH760" s="61"/>
      <c r="AI760" s="61"/>
      <c r="AJ760" s="61"/>
      <c r="AK760" s="61"/>
      <c r="AL760" s="61"/>
      <c r="AM760" s="61"/>
      <c r="AN760" s="61"/>
      <c r="AO760" s="61"/>
      <c r="AP760" s="61"/>
      <c r="AQ760" s="61"/>
      <c r="AR760" s="61"/>
      <c r="AS760" s="61"/>
      <c r="AT760" s="61"/>
      <c r="AU760" s="61"/>
      <c r="AV760" s="61"/>
      <c r="AW760" s="61"/>
      <c r="AX760" s="61"/>
      <c r="AY760" s="61"/>
      <c r="AZ760" s="61"/>
      <c r="BA760" s="61"/>
      <c r="BB760" s="61"/>
      <c r="BC760" s="61"/>
      <c r="BD760" s="61"/>
      <c r="BE760" s="61"/>
      <c r="BF760" s="61"/>
    </row>
    <row r="761" spans="1:58" ht="16.5" customHeight="1" x14ac:dyDescent="0.3">
      <c r="A761" s="96"/>
      <c r="B761" s="96"/>
      <c r="C761" s="96"/>
      <c r="D761" s="96"/>
      <c r="E761" s="96"/>
      <c r="F761" s="96"/>
      <c r="G761" s="61"/>
      <c r="H761" s="61"/>
      <c r="I761" s="97"/>
      <c r="J761" s="61"/>
      <c r="K761" s="61"/>
      <c r="L761" s="61"/>
      <c r="M761" s="61"/>
      <c r="N761" s="61"/>
      <c r="O761" s="61"/>
      <c r="P761" s="61"/>
      <c r="Q761" s="61"/>
      <c r="R761" s="61"/>
      <c r="S761" s="61"/>
      <c r="T761" s="61"/>
      <c r="U761" s="61"/>
      <c r="V761" s="61"/>
      <c r="W761" s="61"/>
      <c r="X761" s="61"/>
      <c r="Y761" s="61"/>
      <c r="Z761" s="61"/>
      <c r="AA761" s="61"/>
      <c r="AB761" s="61"/>
      <c r="AC761" s="61"/>
      <c r="AD761" s="61"/>
      <c r="AE761" s="61"/>
      <c r="AF761" s="61"/>
      <c r="AG761" s="61"/>
      <c r="AH761" s="61"/>
      <c r="AI761" s="61"/>
      <c r="AJ761" s="61"/>
      <c r="AK761" s="61"/>
      <c r="AL761" s="61"/>
      <c r="AM761" s="61"/>
      <c r="AN761" s="61"/>
      <c r="AO761" s="61"/>
      <c r="AP761" s="61"/>
      <c r="AQ761" s="61"/>
      <c r="AR761" s="61"/>
      <c r="AS761" s="61"/>
      <c r="AT761" s="61"/>
      <c r="AU761" s="61"/>
      <c r="AV761" s="61"/>
      <c r="AW761" s="61"/>
      <c r="AX761" s="61"/>
      <c r="AY761" s="61"/>
      <c r="AZ761" s="61"/>
      <c r="BA761" s="61"/>
      <c r="BB761" s="61"/>
      <c r="BC761" s="61"/>
      <c r="BD761" s="61"/>
      <c r="BE761" s="61"/>
      <c r="BF761" s="61"/>
    </row>
    <row r="762" spans="1:58" ht="16.5" customHeight="1" x14ac:dyDescent="0.3">
      <c r="A762" s="96"/>
      <c r="B762" s="96"/>
      <c r="C762" s="96"/>
      <c r="D762" s="96"/>
      <c r="E762" s="96"/>
      <c r="F762" s="96"/>
      <c r="G762" s="61"/>
      <c r="H762" s="61"/>
      <c r="I762" s="97"/>
      <c r="J762" s="61"/>
      <c r="K762" s="61"/>
      <c r="L762" s="61"/>
      <c r="M762" s="61"/>
      <c r="N762" s="61"/>
      <c r="O762" s="61"/>
      <c r="P762" s="61"/>
      <c r="Q762" s="61"/>
      <c r="R762" s="61"/>
      <c r="S762" s="61"/>
      <c r="T762" s="61"/>
      <c r="U762" s="61"/>
      <c r="V762" s="61"/>
      <c r="W762" s="61"/>
      <c r="X762" s="61"/>
      <c r="Y762" s="61"/>
      <c r="Z762" s="61"/>
      <c r="AA762" s="61"/>
      <c r="AB762" s="61"/>
      <c r="AC762" s="61"/>
      <c r="AD762" s="61"/>
      <c r="AE762" s="61"/>
      <c r="AF762" s="61"/>
      <c r="AG762" s="61"/>
      <c r="AH762" s="61"/>
      <c r="AI762" s="61"/>
      <c r="AJ762" s="61"/>
      <c r="AK762" s="61"/>
      <c r="AL762" s="61"/>
      <c r="AM762" s="61"/>
      <c r="AN762" s="61"/>
      <c r="AO762" s="61"/>
      <c r="AP762" s="61"/>
      <c r="AQ762" s="61"/>
      <c r="AR762" s="61"/>
      <c r="AS762" s="61"/>
      <c r="AT762" s="61"/>
      <c r="AU762" s="61"/>
      <c r="AV762" s="61"/>
      <c r="AW762" s="61"/>
      <c r="AX762" s="61"/>
      <c r="AY762" s="61"/>
      <c r="AZ762" s="61"/>
      <c r="BA762" s="61"/>
      <c r="BB762" s="61"/>
      <c r="BC762" s="61"/>
      <c r="BD762" s="61"/>
      <c r="BE762" s="61"/>
      <c r="BF762" s="61"/>
    </row>
    <row r="763" spans="1:58" ht="16.5" customHeight="1" x14ac:dyDescent="0.3">
      <c r="A763" s="96"/>
      <c r="B763" s="96"/>
      <c r="C763" s="96"/>
      <c r="D763" s="96"/>
      <c r="E763" s="96"/>
      <c r="F763" s="96"/>
      <c r="G763" s="61"/>
      <c r="H763" s="61"/>
      <c r="I763" s="97"/>
      <c r="J763" s="61"/>
      <c r="K763" s="61"/>
      <c r="L763" s="61"/>
      <c r="M763" s="61"/>
      <c r="N763" s="61"/>
      <c r="O763" s="61"/>
      <c r="P763" s="61"/>
      <c r="Q763" s="61"/>
      <c r="R763" s="61"/>
      <c r="S763" s="61"/>
      <c r="T763" s="61"/>
      <c r="U763" s="61"/>
      <c r="V763" s="61"/>
      <c r="W763" s="61"/>
      <c r="X763" s="61"/>
      <c r="Y763" s="61"/>
      <c r="Z763" s="61"/>
      <c r="AA763" s="61"/>
      <c r="AB763" s="61"/>
      <c r="AC763" s="61"/>
      <c r="AD763" s="61"/>
      <c r="AE763" s="61"/>
      <c r="AF763" s="61"/>
      <c r="AG763" s="61"/>
      <c r="AH763" s="61"/>
      <c r="AI763" s="61"/>
      <c r="AJ763" s="61"/>
      <c r="AK763" s="61"/>
      <c r="AL763" s="61"/>
      <c r="AM763" s="61"/>
      <c r="AN763" s="61"/>
      <c r="AO763" s="61"/>
      <c r="AP763" s="61"/>
      <c r="AQ763" s="61"/>
      <c r="AR763" s="61"/>
      <c r="AS763" s="61"/>
      <c r="AT763" s="61"/>
      <c r="AU763" s="61"/>
      <c r="AV763" s="61"/>
      <c r="AW763" s="61"/>
      <c r="AX763" s="61"/>
      <c r="AY763" s="61"/>
      <c r="AZ763" s="61"/>
      <c r="BA763" s="61"/>
      <c r="BB763" s="61"/>
      <c r="BC763" s="61"/>
      <c r="BD763" s="61"/>
      <c r="BE763" s="61"/>
      <c r="BF763" s="61"/>
    </row>
    <row r="764" spans="1:58" ht="16.5" customHeight="1" x14ac:dyDescent="0.3">
      <c r="A764" s="96"/>
      <c r="B764" s="96"/>
      <c r="C764" s="96"/>
      <c r="D764" s="96"/>
      <c r="E764" s="96"/>
      <c r="F764" s="96"/>
      <c r="G764" s="61"/>
      <c r="H764" s="61"/>
      <c r="I764" s="97"/>
      <c r="J764" s="61"/>
      <c r="K764" s="61"/>
      <c r="L764" s="61"/>
      <c r="M764" s="61"/>
      <c r="N764" s="61"/>
      <c r="O764" s="61"/>
      <c r="P764" s="61"/>
      <c r="Q764" s="61"/>
      <c r="R764" s="61"/>
      <c r="S764" s="61"/>
      <c r="T764" s="61"/>
      <c r="U764" s="61"/>
      <c r="V764" s="61"/>
      <c r="W764" s="61"/>
      <c r="X764" s="61"/>
      <c r="Y764" s="61"/>
      <c r="Z764" s="61"/>
      <c r="AA764" s="61"/>
      <c r="AB764" s="61"/>
      <c r="AC764" s="61"/>
      <c r="AD764" s="61"/>
      <c r="AE764" s="61"/>
      <c r="AF764" s="61"/>
      <c r="AG764" s="61"/>
      <c r="AH764" s="61"/>
      <c r="AI764" s="61"/>
      <c r="AJ764" s="61"/>
      <c r="AK764" s="61"/>
      <c r="AL764" s="61"/>
      <c r="AM764" s="61"/>
      <c r="AN764" s="61"/>
      <c r="AO764" s="61"/>
      <c r="AP764" s="61"/>
      <c r="AQ764" s="61"/>
      <c r="AR764" s="61"/>
      <c r="AS764" s="61"/>
      <c r="AT764" s="61"/>
      <c r="AU764" s="61"/>
      <c r="AV764" s="61"/>
      <c r="AW764" s="61"/>
      <c r="AX764" s="61"/>
      <c r="AY764" s="61"/>
      <c r="AZ764" s="61"/>
      <c r="BA764" s="61"/>
      <c r="BB764" s="61"/>
      <c r="BC764" s="61"/>
      <c r="BD764" s="61"/>
      <c r="BE764" s="61"/>
      <c r="BF764" s="61"/>
    </row>
    <row r="765" spans="1:58" ht="16.5" customHeight="1" x14ac:dyDescent="0.3">
      <c r="A765" s="96"/>
      <c r="B765" s="96"/>
      <c r="C765" s="96"/>
      <c r="D765" s="96"/>
      <c r="E765" s="96"/>
      <c r="F765" s="96"/>
      <c r="G765" s="61"/>
      <c r="H765" s="61"/>
      <c r="I765" s="97"/>
      <c r="J765" s="61"/>
      <c r="K765" s="61"/>
      <c r="L765" s="61"/>
      <c r="M765" s="61"/>
      <c r="N765" s="61"/>
      <c r="O765" s="61"/>
      <c r="P765" s="61"/>
      <c r="Q765" s="61"/>
      <c r="R765" s="61"/>
      <c r="S765" s="61"/>
      <c r="T765" s="61"/>
      <c r="U765" s="61"/>
      <c r="V765" s="61"/>
      <c r="W765" s="61"/>
      <c r="X765" s="61"/>
      <c r="Y765" s="61"/>
      <c r="Z765" s="61"/>
      <c r="AA765" s="61"/>
      <c r="AB765" s="61"/>
      <c r="AC765" s="61"/>
      <c r="AD765" s="61"/>
      <c r="AE765" s="61"/>
      <c r="AF765" s="61"/>
      <c r="AG765" s="61"/>
      <c r="AH765" s="61"/>
      <c r="AI765" s="61"/>
      <c r="AJ765" s="61"/>
      <c r="AK765" s="61"/>
      <c r="AL765" s="61"/>
      <c r="AM765" s="61"/>
      <c r="AN765" s="61"/>
      <c r="AO765" s="61"/>
      <c r="AP765" s="61"/>
      <c r="AQ765" s="61"/>
      <c r="AR765" s="61"/>
      <c r="AS765" s="61"/>
      <c r="AT765" s="61"/>
      <c r="AU765" s="61"/>
      <c r="AV765" s="61"/>
      <c r="AW765" s="61"/>
      <c r="AX765" s="61"/>
      <c r="AY765" s="61"/>
      <c r="AZ765" s="61"/>
      <c r="BA765" s="61"/>
      <c r="BB765" s="61"/>
      <c r="BC765" s="61"/>
      <c r="BD765" s="61"/>
      <c r="BE765" s="61"/>
      <c r="BF765" s="61"/>
    </row>
    <row r="766" spans="1:58" ht="16.5" customHeight="1" x14ac:dyDescent="0.3">
      <c r="A766" s="96"/>
      <c r="B766" s="96"/>
      <c r="C766" s="96"/>
      <c r="D766" s="96"/>
      <c r="E766" s="96"/>
      <c r="F766" s="96"/>
      <c r="G766" s="61"/>
      <c r="H766" s="61"/>
      <c r="I766" s="97"/>
      <c r="J766" s="61"/>
      <c r="K766" s="61"/>
      <c r="L766" s="61"/>
      <c r="M766" s="61"/>
      <c r="N766" s="61"/>
      <c r="O766" s="61"/>
      <c r="P766" s="61"/>
      <c r="Q766" s="61"/>
      <c r="R766" s="61"/>
      <c r="S766" s="61"/>
      <c r="T766" s="61"/>
      <c r="U766" s="61"/>
      <c r="V766" s="61"/>
      <c r="W766" s="61"/>
      <c r="X766" s="61"/>
      <c r="Y766" s="61"/>
      <c r="Z766" s="61"/>
      <c r="AA766" s="61"/>
      <c r="AB766" s="61"/>
      <c r="AC766" s="61"/>
      <c r="AD766" s="61"/>
      <c r="AE766" s="61"/>
      <c r="AF766" s="61"/>
      <c r="AG766" s="61"/>
      <c r="AH766" s="61"/>
      <c r="AI766" s="61"/>
      <c r="AJ766" s="61"/>
      <c r="AK766" s="61"/>
      <c r="AL766" s="61"/>
      <c r="AM766" s="61"/>
      <c r="AN766" s="61"/>
      <c r="AO766" s="61"/>
      <c r="AP766" s="61"/>
      <c r="AQ766" s="61"/>
      <c r="AR766" s="61"/>
      <c r="AS766" s="61"/>
      <c r="AT766" s="61"/>
      <c r="AU766" s="61"/>
      <c r="AV766" s="61"/>
      <c r="AW766" s="61"/>
      <c r="AX766" s="61"/>
      <c r="AY766" s="61"/>
      <c r="AZ766" s="61"/>
      <c r="BA766" s="61"/>
      <c r="BB766" s="61"/>
      <c r="BC766" s="61"/>
      <c r="BD766" s="61"/>
      <c r="BE766" s="61"/>
      <c r="BF766" s="61"/>
    </row>
    <row r="767" spans="1:58" ht="16.5" customHeight="1" x14ac:dyDescent="0.3">
      <c r="A767" s="96"/>
      <c r="B767" s="96"/>
      <c r="C767" s="96"/>
      <c r="D767" s="96"/>
      <c r="E767" s="96"/>
      <c r="F767" s="96"/>
      <c r="G767" s="61"/>
      <c r="H767" s="61"/>
      <c r="I767" s="97"/>
      <c r="J767" s="61"/>
      <c r="K767" s="61"/>
      <c r="L767" s="61"/>
      <c r="M767" s="61"/>
      <c r="N767" s="61"/>
      <c r="O767" s="61"/>
      <c r="P767" s="61"/>
      <c r="Q767" s="61"/>
      <c r="R767" s="61"/>
      <c r="S767" s="61"/>
      <c r="T767" s="61"/>
      <c r="U767" s="61"/>
      <c r="V767" s="61"/>
      <c r="W767" s="61"/>
      <c r="X767" s="61"/>
      <c r="Y767" s="61"/>
      <c r="Z767" s="61"/>
      <c r="AA767" s="61"/>
      <c r="AB767" s="61"/>
      <c r="AC767" s="61"/>
      <c r="AD767" s="61"/>
      <c r="AE767" s="61"/>
      <c r="AF767" s="61"/>
      <c r="AG767" s="61"/>
      <c r="AH767" s="61"/>
      <c r="AI767" s="61"/>
      <c r="AJ767" s="61"/>
      <c r="AK767" s="61"/>
      <c r="AL767" s="61"/>
      <c r="AM767" s="61"/>
      <c r="AN767" s="61"/>
      <c r="AO767" s="61"/>
      <c r="AP767" s="61"/>
      <c r="AQ767" s="61"/>
      <c r="AR767" s="61"/>
      <c r="AS767" s="61"/>
      <c r="AT767" s="61"/>
      <c r="AU767" s="61"/>
      <c r="AV767" s="61"/>
      <c r="AW767" s="61"/>
      <c r="AX767" s="61"/>
      <c r="AY767" s="61"/>
      <c r="AZ767" s="61"/>
      <c r="BA767" s="61"/>
      <c r="BB767" s="61"/>
      <c r="BC767" s="61"/>
      <c r="BD767" s="61"/>
      <c r="BE767" s="61"/>
      <c r="BF767" s="61"/>
    </row>
    <row r="768" spans="1:58" ht="16.5" customHeight="1" x14ac:dyDescent="0.3">
      <c r="A768" s="96"/>
      <c r="B768" s="96"/>
      <c r="C768" s="96"/>
      <c r="D768" s="96"/>
      <c r="E768" s="96"/>
      <c r="F768" s="96"/>
      <c r="G768" s="61"/>
      <c r="H768" s="61"/>
      <c r="I768" s="97"/>
      <c r="J768" s="61"/>
      <c r="K768" s="61"/>
      <c r="L768" s="61"/>
      <c r="M768" s="61"/>
      <c r="N768" s="61"/>
      <c r="O768" s="61"/>
      <c r="P768" s="61"/>
      <c r="Q768" s="61"/>
      <c r="R768" s="61"/>
      <c r="S768" s="61"/>
      <c r="T768" s="61"/>
      <c r="U768" s="61"/>
      <c r="V768" s="61"/>
      <c r="W768" s="61"/>
      <c r="X768" s="61"/>
      <c r="Y768" s="61"/>
      <c r="Z768" s="61"/>
      <c r="AA768" s="61"/>
      <c r="AB768" s="61"/>
      <c r="AC768" s="61"/>
      <c r="AD768" s="61"/>
      <c r="AE768" s="61"/>
      <c r="AF768" s="61"/>
      <c r="AG768" s="61"/>
      <c r="AH768" s="61"/>
      <c r="AI768" s="61"/>
      <c r="AJ768" s="61"/>
      <c r="AK768" s="61"/>
      <c r="AL768" s="61"/>
      <c r="AM768" s="61"/>
      <c r="AN768" s="61"/>
      <c r="AO768" s="61"/>
      <c r="AP768" s="61"/>
      <c r="AQ768" s="61"/>
      <c r="AR768" s="61"/>
      <c r="AS768" s="61"/>
      <c r="AT768" s="61"/>
      <c r="AU768" s="61"/>
      <c r="AV768" s="61"/>
      <c r="AW768" s="61"/>
      <c r="AX768" s="61"/>
      <c r="AY768" s="61"/>
      <c r="AZ768" s="61"/>
      <c r="BA768" s="61"/>
      <c r="BB768" s="61"/>
      <c r="BC768" s="61"/>
      <c r="BD768" s="61"/>
      <c r="BE768" s="61"/>
      <c r="BF768" s="61"/>
    </row>
    <row r="769" spans="1:58" ht="16.5" customHeight="1" x14ac:dyDescent="0.3">
      <c r="A769" s="96"/>
      <c r="B769" s="96"/>
      <c r="C769" s="96"/>
      <c r="D769" s="96"/>
      <c r="E769" s="96"/>
      <c r="F769" s="96"/>
      <c r="G769" s="61"/>
      <c r="H769" s="61"/>
      <c r="I769" s="97"/>
      <c r="J769" s="61"/>
      <c r="K769" s="61"/>
      <c r="L769" s="61"/>
      <c r="M769" s="61"/>
      <c r="N769" s="61"/>
      <c r="O769" s="61"/>
      <c r="P769" s="61"/>
      <c r="Q769" s="61"/>
      <c r="R769" s="61"/>
      <c r="S769" s="61"/>
      <c r="T769" s="61"/>
      <c r="U769" s="61"/>
      <c r="V769" s="61"/>
      <c r="W769" s="61"/>
      <c r="X769" s="61"/>
      <c r="Y769" s="61"/>
      <c r="Z769" s="61"/>
      <c r="AA769" s="61"/>
      <c r="AB769" s="61"/>
      <c r="AC769" s="61"/>
      <c r="AD769" s="61"/>
      <c r="AE769" s="61"/>
      <c r="AF769" s="61"/>
      <c r="AG769" s="61"/>
      <c r="AH769" s="61"/>
      <c r="AI769" s="61"/>
      <c r="AJ769" s="61"/>
      <c r="AK769" s="61"/>
      <c r="AL769" s="61"/>
      <c r="AM769" s="61"/>
      <c r="AN769" s="61"/>
      <c r="AO769" s="61"/>
      <c r="AP769" s="61"/>
      <c r="AQ769" s="61"/>
      <c r="AR769" s="61"/>
      <c r="AS769" s="61"/>
      <c r="AT769" s="61"/>
      <c r="AU769" s="61"/>
      <c r="AV769" s="61"/>
      <c r="AW769" s="61"/>
      <c r="AX769" s="61"/>
      <c r="AY769" s="61"/>
      <c r="AZ769" s="61"/>
      <c r="BA769" s="61"/>
      <c r="BB769" s="61"/>
      <c r="BC769" s="61"/>
      <c r="BD769" s="61"/>
      <c r="BE769" s="61"/>
      <c r="BF769" s="61"/>
    </row>
    <row r="770" spans="1:58" ht="16.5" customHeight="1" x14ac:dyDescent="0.3">
      <c r="A770" s="96"/>
      <c r="B770" s="96"/>
      <c r="C770" s="96"/>
      <c r="D770" s="96"/>
      <c r="E770" s="96"/>
      <c r="F770" s="96"/>
      <c r="G770" s="61"/>
      <c r="H770" s="61"/>
      <c r="I770" s="97"/>
      <c r="J770" s="61"/>
      <c r="K770" s="61"/>
      <c r="L770" s="61"/>
      <c r="M770" s="61"/>
      <c r="N770" s="61"/>
      <c r="O770" s="61"/>
      <c r="P770" s="61"/>
      <c r="Q770" s="61"/>
      <c r="R770" s="61"/>
      <c r="S770" s="61"/>
      <c r="T770" s="61"/>
      <c r="U770" s="61"/>
      <c r="V770" s="61"/>
      <c r="W770" s="61"/>
      <c r="X770" s="61"/>
      <c r="Y770" s="61"/>
      <c r="Z770" s="61"/>
      <c r="AA770" s="61"/>
      <c r="AB770" s="61"/>
      <c r="AC770" s="61"/>
      <c r="AD770" s="61"/>
      <c r="AE770" s="61"/>
      <c r="AF770" s="61"/>
      <c r="AG770" s="61"/>
      <c r="AH770" s="61"/>
      <c r="AI770" s="61"/>
      <c r="AJ770" s="61"/>
      <c r="AK770" s="61"/>
      <c r="AL770" s="61"/>
      <c r="AM770" s="61"/>
      <c r="AN770" s="61"/>
      <c r="AO770" s="61"/>
      <c r="AP770" s="61"/>
      <c r="AQ770" s="61"/>
      <c r="AR770" s="61"/>
      <c r="AS770" s="61"/>
      <c r="AT770" s="61"/>
      <c r="AU770" s="61"/>
      <c r="AV770" s="61"/>
      <c r="AW770" s="61"/>
      <c r="AX770" s="61"/>
      <c r="AY770" s="61"/>
      <c r="AZ770" s="61"/>
      <c r="BA770" s="61"/>
      <c r="BB770" s="61"/>
      <c r="BC770" s="61"/>
      <c r="BD770" s="61"/>
      <c r="BE770" s="61"/>
      <c r="BF770" s="61"/>
    </row>
    <row r="771" spans="1:58" ht="16.5" customHeight="1" x14ac:dyDescent="0.3">
      <c r="A771" s="96"/>
      <c r="B771" s="96"/>
      <c r="C771" s="96"/>
      <c r="D771" s="96"/>
      <c r="E771" s="96"/>
      <c r="F771" s="96"/>
      <c r="G771" s="61"/>
      <c r="H771" s="61"/>
      <c r="I771" s="97"/>
      <c r="J771" s="61"/>
      <c r="K771" s="61"/>
      <c r="L771" s="61"/>
      <c r="M771" s="61"/>
      <c r="N771" s="61"/>
      <c r="O771" s="61"/>
      <c r="P771" s="61"/>
      <c r="Q771" s="61"/>
      <c r="R771" s="61"/>
      <c r="S771" s="61"/>
      <c r="T771" s="61"/>
      <c r="U771" s="61"/>
      <c r="V771" s="61"/>
      <c r="W771" s="61"/>
      <c r="X771" s="61"/>
      <c r="Y771" s="61"/>
      <c r="Z771" s="61"/>
      <c r="AA771" s="61"/>
      <c r="AB771" s="61"/>
      <c r="AC771" s="61"/>
      <c r="AD771" s="61"/>
      <c r="AE771" s="61"/>
      <c r="AF771" s="61"/>
      <c r="AG771" s="61"/>
      <c r="AH771" s="61"/>
      <c r="AI771" s="61"/>
      <c r="AJ771" s="61"/>
      <c r="AK771" s="61"/>
      <c r="AL771" s="61"/>
      <c r="AM771" s="61"/>
      <c r="AN771" s="61"/>
      <c r="AO771" s="61"/>
      <c r="AP771" s="61"/>
      <c r="AQ771" s="61"/>
      <c r="AR771" s="61"/>
      <c r="AS771" s="61"/>
      <c r="AT771" s="61"/>
      <c r="AU771" s="61"/>
      <c r="AV771" s="61"/>
      <c r="AW771" s="61"/>
      <c r="AX771" s="61"/>
      <c r="AY771" s="61"/>
      <c r="AZ771" s="61"/>
      <c r="BA771" s="61"/>
      <c r="BB771" s="61"/>
      <c r="BC771" s="61"/>
      <c r="BD771" s="61"/>
      <c r="BE771" s="61"/>
      <c r="BF771" s="61"/>
    </row>
    <row r="772" spans="1:58" ht="16.5" customHeight="1" x14ac:dyDescent="0.3">
      <c r="A772" s="96"/>
      <c r="B772" s="96"/>
      <c r="C772" s="96"/>
      <c r="D772" s="96"/>
      <c r="E772" s="96"/>
      <c r="F772" s="96"/>
      <c r="G772" s="61"/>
      <c r="H772" s="61"/>
      <c r="I772" s="97"/>
      <c r="J772" s="61"/>
      <c r="K772" s="61"/>
      <c r="L772" s="61"/>
      <c r="M772" s="61"/>
      <c r="N772" s="61"/>
      <c r="O772" s="61"/>
      <c r="P772" s="61"/>
      <c r="Q772" s="61"/>
      <c r="R772" s="61"/>
      <c r="S772" s="61"/>
      <c r="T772" s="61"/>
      <c r="U772" s="61"/>
      <c r="V772" s="61"/>
      <c r="W772" s="61"/>
      <c r="X772" s="61"/>
      <c r="Y772" s="61"/>
      <c r="Z772" s="61"/>
      <c r="AA772" s="61"/>
      <c r="AB772" s="61"/>
      <c r="AC772" s="61"/>
      <c r="AD772" s="61"/>
      <c r="AE772" s="61"/>
      <c r="AF772" s="61"/>
      <c r="AG772" s="61"/>
      <c r="AH772" s="61"/>
      <c r="AI772" s="61"/>
      <c r="AJ772" s="61"/>
      <c r="AK772" s="61"/>
      <c r="AL772" s="61"/>
      <c r="AM772" s="61"/>
      <c r="AN772" s="61"/>
      <c r="AO772" s="61"/>
      <c r="AP772" s="61"/>
      <c r="AQ772" s="61"/>
      <c r="AR772" s="61"/>
      <c r="AS772" s="61"/>
      <c r="AT772" s="61"/>
      <c r="AU772" s="61"/>
      <c r="AV772" s="61"/>
      <c r="AW772" s="61"/>
      <c r="AX772" s="61"/>
      <c r="AY772" s="61"/>
      <c r="AZ772" s="61"/>
      <c r="BA772" s="61"/>
      <c r="BB772" s="61"/>
      <c r="BC772" s="61"/>
      <c r="BD772" s="61"/>
      <c r="BE772" s="61"/>
      <c r="BF772" s="61"/>
    </row>
    <row r="773" spans="1:58" ht="16.5" customHeight="1" x14ac:dyDescent="0.3">
      <c r="A773" s="96"/>
      <c r="B773" s="96"/>
      <c r="C773" s="96"/>
      <c r="D773" s="96"/>
      <c r="E773" s="96"/>
      <c r="F773" s="96"/>
      <c r="G773" s="61"/>
      <c r="H773" s="61"/>
      <c r="I773" s="97"/>
      <c r="J773" s="61"/>
      <c r="K773" s="61"/>
      <c r="L773" s="61"/>
      <c r="M773" s="61"/>
      <c r="N773" s="61"/>
      <c r="O773" s="61"/>
      <c r="P773" s="61"/>
      <c r="Q773" s="61"/>
      <c r="R773" s="61"/>
      <c r="S773" s="61"/>
      <c r="T773" s="61"/>
      <c r="U773" s="61"/>
      <c r="V773" s="61"/>
      <c r="W773" s="61"/>
      <c r="X773" s="61"/>
      <c r="Y773" s="61"/>
      <c r="Z773" s="61"/>
      <c r="AA773" s="61"/>
      <c r="AB773" s="61"/>
      <c r="AC773" s="61"/>
      <c r="AD773" s="61"/>
      <c r="AE773" s="61"/>
      <c r="AF773" s="61"/>
      <c r="AG773" s="61"/>
      <c r="AH773" s="61"/>
      <c r="AI773" s="61"/>
      <c r="AJ773" s="61"/>
      <c r="AK773" s="61"/>
      <c r="AL773" s="61"/>
      <c r="AM773" s="61"/>
      <c r="AN773" s="61"/>
      <c r="AO773" s="61"/>
      <c r="AP773" s="61"/>
      <c r="AQ773" s="61"/>
      <c r="AR773" s="61"/>
      <c r="AS773" s="61"/>
      <c r="AT773" s="61"/>
      <c r="AU773" s="61"/>
      <c r="AV773" s="61"/>
      <c r="AW773" s="61"/>
      <c r="AX773" s="61"/>
      <c r="AY773" s="61"/>
      <c r="AZ773" s="61"/>
      <c r="BA773" s="61"/>
      <c r="BB773" s="61"/>
      <c r="BC773" s="61"/>
      <c r="BD773" s="61"/>
      <c r="BE773" s="61"/>
      <c r="BF773" s="61"/>
    </row>
    <row r="774" spans="1:58" ht="16.5" customHeight="1" x14ac:dyDescent="0.3">
      <c r="A774" s="96"/>
      <c r="B774" s="96"/>
      <c r="C774" s="96"/>
      <c r="D774" s="96"/>
      <c r="E774" s="96"/>
      <c r="F774" s="96"/>
      <c r="G774" s="61"/>
      <c r="H774" s="61"/>
      <c r="I774" s="97"/>
      <c r="J774" s="61"/>
      <c r="K774" s="61"/>
      <c r="L774" s="61"/>
      <c r="M774" s="61"/>
      <c r="N774" s="61"/>
      <c r="O774" s="61"/>
      <c r="P774" s="61"/>
      <c r="Q774" s="61"/>
      <c r="R774" s="61"/>
      <c r="S774" s="61"/>
      <c r="T774" s="61"/>
      <c r="U774" s="61"/>
      <c r="V774" s="61"/>
      <c r="W774" s="61"/>
      <c r="X774" s="61"/>
      <c r="Y774" s="61"/>
      <c r="Z774" s="61"/>
      <c r="AA774" s="61"/>
      <c r="AB774" s="61"/>
      <c r="AC774" s="61"/>
      <c r="AD774" s="61"/>
      <c r="AE774" s="61"/>
      <c r="AF774" s="61"/>
      <c r="AG774" s="61"/>
      <c r="AH774" s="61"/>
      <c r="AI774" s="61"/>
      <c r="AJ774" s="61"/>
      <c r="AK774" s="61"/>
      <c r="AL774" s="61"/>
      <c r="AM774" s="61"/>
      <c r="AN774" s="61"/>
      <c r="AO774" s="61"/>
      <c r="AP774" s="61"/>
      <c r="AQ774" s="61"/>
      <c r="AR774" s="61"/>
      <c r="AS774" s="61"/>
      <c r="AT774" s="61"/>
      <c r="AU774" s="61"/>
      <c r="AV774" s="61"/>
      <c r="AW774" s="61"/>
      <c r="AX774" s="61"/>
      <c r="AY774" s="61"/>
      <c r="AZ774" s="61"/>
      <c r="BA774" s="61"/>
      <c r="BB774" s="61"/>
      <c r="BC774" s="61"/>
      <c r="BD774" s="61"/>
      <c r="BE774" s="61"/>
      <c r="BF774" s="61"/>
    </row>
    <row r="775" spans="1:58" ht="16.5" customHeight="1" x14ac:dyDescent="0.3">
      <c r="A775" s="96"/>
      <c r="B775" s="96"/>
      <c r="C775" s="96"/>
      <c r="D775" s="96"/>
      <c r="E775" s="96"/>
      <c r="F775" s="96"/>
      <c r="G775" s="61"/>
      <c r="H775" s="61"/>
      <c r="I775" s="97"/>
      <c r="J775" s="61"/>
      <c r="K775" s="61"/>
      <c r="L775" s="61"/>
      <c r="M775" s="61"/>
      <c r="N775" s="61"/>
      <c r="O775" s="61"/>
      <c r="P775" s="61"/>
      <c r="Q775" s="61"/>
      <c r="R775" s="61"/>
      <c r="S775" s="61"/>
      <c r="T775" s="61"/>
      <c r="U775" s="61"/>
      <c r="V775" s="61"/>
      <c r="W775" s="61"/>
      <c r="X775" s="61"/>
      <c r="Y775" s="61"/>
      <c r="Z775" s="61"/>
      <c r="AA775" s="61"/>
      <c r="AB775" s="61"/>
      <c r="AC775" s="61"/>
      <c r="AD775" s="61"/>
      <c r="AE775" s="61"/>
      <c r="AF775" s="61"/>
      <c r="AG775" s="61"/>
      <c r="AH775" s="61"/>
      <c r="AI775" s="61"/>
      <c r="AJ775" s="61"/>
      <c r="AK775" s="61"/>
      <c r="AL775" s="61"/>
      <c r="AM775" s="61"/>
      <c r="AN775" s="61"/>
      <c r="AO775" s="61"/>
      <c r="AP775" s="61"/>
      <c r="AQ775" s="61"/>
      <c r="AR775" s="61"/>
      <c r="AS775" s="61"/>
      <c r="AT775" s="61"/>
      <c r="AU775" s="61"/>
      <c r="AV775" s="61"/>
      <c r="AW775" s="61"/>
      <c r="AX775" s="61"/>
      <c r="AY775" s="61"/>
      <c r="AZ775" s="61"/>
      <c r="BA775" s="61"/>
      <c r="BB775" s="61"/>
      <c r="BC775" s="61"/>
      <c r="BD775" s="61"/>
      <c r="BE775" s="61"/>
      <c r="BF775" s="61"/>
    </row>
    <row r="776" spans="1:58" ht="16.5" customHeight="1" x14ac:dyDescent="0.3">
      <c r="A776" s="96"/>
      <c r="B776" s="96"/>
      <c r="C776" s="96"/>
      <c r="D776" s="96"/>
      <c r="E776" s="96"/>
      <c r="F776" s="96"/>
      <c r="G776" s="61"/>
      <c r="H776" s="61"/>
      <c r="I776" s="97"/>
      <c r="J776" s="61"/>
      <c r="K776" s="61"/>
      <c r="L776" s="61"/>
      <c r="M776" s="61"/>
      <c r="N776" s="61"/>
      <c r="O776" s="61"/>
      <c r="P776" s="61"/>
      <c r="Q776" s="61"/>
      <c r="R776" s="61"/>
      <c r="S776" s="61"/>
      <c r="T776" s="61"/>
      <c r="U776" s="61"/>
      <c r="V776" s="61"/>
      <c r="W776" s="61"/>
      <c r="X776" s="61"/>
      <c r="Y776" s="61"/>
      <c r="Z776" s="61"/>
      <c r="AA776" s="61"/>
      <c r="AB776" s="61"/>
      <c r="AC776" s="61"/>
      <c r="AD776" s="61"/>
      <c r="AE776" s="61"/>
      <c r="AF776" s="61"/>
      <c r="AG776" s="61"/>
      <c r="AH776" s="61"/>
      <c r="AI776" s="61"/>
      <c r="AJ776" s="61"/>
      <c r="AK776" s="61"/>
      <c r="AL776" s="61"/>
      <c r="AM776" s="61"/>
      <c r="AN776" s="61"/>
      <c r="AO776" s="61"/>
      <c r="AP776" s="61"/>
      <c r="AQ776" s="61"/>
      <c r="AR776" s="61"/>
      <c r="AS776" s="61"/>
      <c r="AT776" s="61"/>
      <c r="AU776" s="61"/>
      <c r="AV776" s="61"/>
      <c r="AW776" s="61"/>
      <c r="AX776" s="61"/>
      <c r="AY776" s="61"/>
      <c r="AZ776" s="61"/>
      <c r="BA776" s="61"/>
      <c r="BB776" s="61"/>
      <c r="BC776" s="61"/>
      <c r="BD776" s="61"/>
      <c r="BE776" s="61"/>
      <c r="BF776" s="61"/>
    </row>
    <row r="777" spans="1:58" ht="16.5" customHeight="1" x14ac:dyDescent="0.3">
      <c r="A777" s="96"/>
      <c r="B777" s="96"/>
      <c r="C777" s="96"/>
      <c r="D777" s="96"/>
      <c r="E777" s="96"/>
      <c r="F777" s="96"/>
      <c r="G777" s="61"/>
      <c r="H777" s="61"/>
      <c r="I777" s="97"/>
      <c r="J777" s="61"/>
      <c r="K777" s="61"/>
      <c r="L777" s="61"/>
      <c r="M777" s="61"/>
      <c r="N777" s="61"/>
      <c r="O777" s="61"/>
      <c r="P777" s="61"/>
      <c r="Q777" s="61"/>
      <c r="R777" s="61"/>
      <c r="S777" s="61"/>
      <c r="T777" s="61"/>
      <c r="U777" s="61"/>
      <c r="V777" s="61"/>
      <c r="W777" s="61"/>
      <c r="X777" s="61"/>
      <c r="Y777" s="61"/>
      <c r="Z777" s="61"/>
      <c r="AA777" s="61"/>
      <c r="AB777" s="61"/>
      <c r="AC777" s="61"/>
      <c r="AD777" s="61"/>
      <c r="AE777" s="61"/>
      <c r="AF777" s="61"/>
      <c r="AG777" s="61"/>
      <c r="AH777" s="61"/>
      <c r="AI777" s="61"/>
      <c r="AJ777" s="61"/>
      <c r="AK777" s="61"/>
      <c r="AL777" s="61"/>
      <c r="AM777" s="61"/>
      <c r="AN777" s="61"/>
      <c r="AO777" s="61"/>
      <c r="AP777" s="61"/>
      <c r="AQ777" s="61"/>
      <c r="AR777" s="61"/>
      <c r="AS777" s="61"/>
      <c r="AT777" s="61"/>
      <c r="AU777" s="61"/>
      <c r="AV777" s="61"/>
      <c r="AW777" s="61"/>
      <c r="AX777" s="61"/>
      <c r="AY777" s="61"/>
      <c r="AZ777" s="61"/>
      <c r="BA777" s="61"/>
      <c r="BB777" s="61"/>
      <c r="BC777" s="61"/>
      <c r="BD777" s="61"/>
      <c r="BE777" s="61"/>
      <c r="BF777" s="61"/>
    </row>
    <row r="778" spans="1:58" ht="16.5" customHeight="1" x14ac:dyDescent="0.3">
      <c r="A778" s="96"/>
      <c r="B778" s="96"/>
      <c r="C778" s="96"/>
      <c r="D778" s="96"/>
      <c r="E778" s="96"/>
      <c r="F778" s="96"/>
      <c r="G778" s="61"/>
      <c r="H778" s="61"/>
      <c r="I778" s="97"/>
      <c r="J778" s="61"/>
      <c r="K778" s="61"/>
      <c r="L778" s="61"/>
      <c r="M778" s="61"/>
      <c r="N778" s="61"/>
      <c r="O778" s="61"/>
      <c r="P778" s="61"/>
      <c r="Q778" s="61"/>
      <c r="R778" s="61"/>
      <c r="S778" s="61"/>
      <c r="T778" s="61"/>
      <c r="U778" s="61"/>
      <c r="V778" s="61"/>
      <c r="W778" s="61"/>
      <c r="X778" s="61"/>
      <c r="Y778" s="61"/>
      <c r="Z778" s="61"/>
      <c r="AA778" s="61"/>
      <c r="AB778" s="61"/>
      <c r="AC778" s="61"/>
      <c r="AD778" s="61"/>
      <c r="AE778" s="61"/>
      <c r="AF778" s="61"/>
      <c r="AG778" s="61"/>
      <c r="AH778" s="61"/>
      <c r="AI778" s="61"/>
      <c r="AJ778" s="61"/>
      <c r="AK778" s="61"/>
      <c r="AL778" s="61"/>
      <c r="AM778" s="61"/>
      <c r="AN778" s="61"/>
      <c r="AO778" s="61"/>
      <c r="AP778" s="61"/>
      <c r="AQ778" s="61"/>
      <c r="AR778" s="61"/>
      <c r="AS778" s="61"/>
      <c r="AT778" s="61"/>
      <c r="AU778" s="61"/>
      <c r="AV778" s="61"/>
      <c r="AW778" s="61"/>
      <c r="AX778" s="61"/>
      <c r="AY778" s="61"/>
      <c r="AZ778" s="61"/>
      <c r="BA778" s="61"/>
      <c r="BB778" s="61"/>
      <c r="BC778" s="61"/>
      <c r="BD778" s="61"/>
      <c r="BE778" s="61"/>
      <c r="BF778" s="61"/>
    </row>
    <row r="779" spans="1:58" ht="16.5" customHeight="1" x14ac:dyDescent="0.3">
      <c r="A779" s="96"/>
      <c r="B779" s="96"/>
      <c r="C779" s="96"/>
      <c r="D779" s="96"/>
      <c r="E779" s="96"/>
      <c r="F779" s="96"/>
      <c r="G779" s="61"/>
      <c r="H779" s="61"/>
      <c r="I779" s="97"/>
      <c r="J779" s="61"/>
      <c r="K779" s="61"/>
      <c r="L779" s="61"/>
      <c r="M779" s="61"/>
      <c r="N779" s="61"/>
      <c r="O779" s="61"/>
      <c r="P779" s="61"/>
      <c r="Q779" s="61"/>
      <c r="R779" s="61"/>
      <c r="S779" s="61"/>
      <c r="T779" s="61"/>
      <c r="U779" s="61"/>
      <c r="V779" s="61"/>
      <c r="W779" s="61"/>
      <c r="X779" s="61"/>
      <c r="Y779" s="61"/>
      <c r="Z779" s="61"/>
      <c r="AA779" s="61"/>
      <c r="AB779" s="61"/>
      <c r="AC779" s="61"/>
      <c r="AD779" s="61"/>
      <c r="AE779" s="61"/>
      <c r="AF779" s="61"/>
      <c r="AG779" s="61"/>
      <c r="AH779" s="61"/>
      <c r="AI779" s="61"/>
      <c r="AJ779" s="61"/>
      <c r="AK779" s="61"/>
      <c r="AL779" s="61"/>
      <c r="AM779" s="61"/>
      <c r="AN779" s="61"/>
      <c r="AO779" s="61"/>
      <c r="AP779" s="61"/>
      <c r="AQ779" s="61"/>
      <c r="AR779" s="61"/>
      <c r="AS779" s="61"/>
      <c r="AT779" s="61"/>
      <c r="AU779" s="61"/>
      <c r="AV779" s="61"/>
      <c r="AW779" s="61"/>
      <c r="AX779" s="61"/>
      <c r="AY779" s="61"/>
      <c r="AZ779" s="61"/>
      <c r="BA779" s="61"/>
      <c r="BB779" s="61"/>
      <c r="BC779" s="61"/>
      <c r="BD779" s="61"/>
      <c r="BE779" s="61"/>
      <c r="BF779" s="61"/>
    </row>
    <row r="780" spans="1:58" ht="16.5" customHeight="1" x14ac:dyDescent="0.3">
      <c r="A780" s="96"/>
      <c r="B780" s="96"/>
      <c r="C780" s="96"/>
      <c r="D780" s="96"/>
      <c r="E780" s="96"/>
      <c r="F780" s="96"/>
      <c r="G780" s="61"/>
      <c r="H780" s="61"/>
      <c r="I780" s="97"/>
      <c r="J780" s="61"/>
      <c r="K780" s="61"/>
      <c r="L780" s="61"/>
      <c r="M780" s="61"/>
      <c r="N780" s="61"/>
      <c r="O780" s="61"/>
      <c r="P780" s="61"/>
      <c r="Q780" s="61"/>
      <c r="R780" s="61"/>
      <c r="S780" s="61"/>
      <c r="T780" s="61"/>
      <c r="U780" s="61"/>
      <c r="V780" s="61"/>
      <c r="W780" s="61"/>
      <c r="X780" s="61"/>
      <c r="Y780" s="61"/>
      <c r="Z780" s="61"/>
      <c r="AA780" s="61"/>
      <c r="AB780" s="61"/>
      <c r="AC780" s="61"/>
      <c r="AD780" s="61"/>
      <c r="AE780" s="61"/>
      <c r="AF780" s="61"/>
      <c r="AG780" s="61"/>
      <c r="AH780" s="61"/>
      <c r="AI780" s="61"/>
      <c r="AJ780" s="61"/>
      <c r="AK780" s="61"/>
      <c r="AL780" s="61"/>
      <c r="AM780" s="61"/>
      <c r="AN780" s="61"/>
      <c r="AO780" s="61"/>
      <c r="AP780" s="61"/>
      <c r="AQ780" s="61"/>
      <c r="AR780" s="61"/>
      <c r="AS780" s="61"/>
      <c r="AT780" s="61"/>
      <c r="AU780" s="61"/>
      <c r="AV780" s="61"/>
      <c r="AW780" s="61"/>
      <c r="AX780" s="61"/>
      <c r="AY780" s="61"/>
      <c r="AZ780" s="61"/>
      <c r="BA780" s="61"/>
      <c r="BB780" s="61"/>
      <c r="BC780" s="61"/>
      <c r="BD780" s="61"/>
      <c r="BE780" s="61"/>
      <c r="BF780" s="61"/>
    </row>
    <row r="781" spans="1:58" ht="16.5" customHeight="1" x14ac:dyDescent="0.3">
      <c r="A781" s="96"/>
      <c r="B781" s="96"/>
      <c r="C781" s="96"/>
      <c r="D781" s="96"/>
      <c r="E781" s="96"/>
      <c r="F781" s="96"/>
      <c r="G781" s="61"/>
      <c r="H781" s="61"/>
      <c r="I781" s="97"/>
      <c r="J781" s="61"/>
      <c r="K781" s="61"/>
      <c r="L781" s="61"/>
      <c r="M781" s="61"/>
      <c r="N781" s="61"/>
      <c r="O781" s="61"/>
      <c r="P781" s="61"/>
      <c r="Q781" s="61"/>
      <c r="R781" s="61"/>
      <c r="S781" s="61"/>
      <c r="T781" s="61"/>
      <c r="U781" s="61"/>
      <c r="V781" s="61"/>
      <c r="W781" s="61"/>
      <c r="X781" s="61"/>
      <c r="Y781" s="61"/>
      <c r="Z781" s="61"/>
      <c r="AA781" s="61"/>
      <c r="AB781" s="61"/>
      <c r="AC781" s="61"/>
      <c r="AD781" s="61"/>
      <c r="AE781" s="61"/>
      <c r="AF781" s="61"/>
      <c r="AG781" s="61"/>
      <c r="AH781" s="61"/>
      <c r="AI781" s="61"/>
      <c r="AJ781" s="61"/>
      <c r="AK781" s="61"/>
      <c r="AL781" s="61"/>
      <c r="AM781" s="61"/>
      <c r="AN781" s="61"/>
      <c r="AO781" s="61"/>
      <c r="AP781" s="61"/>
      <c r="AQ781" s="61"/>
      <c r="AR781" s="61"/>
      <c r="AS781" s="61"/>
      <c r="AT781" s="61"/>
      <c r="AU781" s="61"/>
      <c r="AV781" s="61"/>
      <c r="AW781" s="61"/>
      <c r="AX781" s="61"/>
      <c r="AY781" s="61"/>
      <c r="AZ781" s="61"/>
      <c r="BA781" s="61"/>
      <c r="BB781" s="61"/>
      <c r="BC781" s="61"/>
      <c r="BD781" s="61"/>
      <c r="BE781" s="61"/>
      <c r="BF781" s="61"/>
    </row>
    <row r="782" spans="1:58" ht="16.5" customHeight="1" x14ac:dyDescent="0.3">
      <c r="A782" s="96"/>
      <c r="B782" s="96"/>
      <c r="C782" s="96"/>
      <c r="D782" s="96"/>
      <c r="E782" s="96"/>
      <c r="F782" s="96"/>
      <c r="G782" s="61"/>
      <c r="H782" s="61"/>
      <c r="I782" s="97"/>
      <c r="J782" s="61"/>
      <c r="K782" s="61"/>
      <c r="L782" s="61"/>
      <c r="M782" s="61"/>
      <c r="N782" s="61"/>
      <c r="O782" s="61"/>
      <c r="P782" s="61"/>
      <c r="Q782" s="61"/>
      <c r="R782" s="61"/>
      <c r="S782" s="61"/>
      <c r="T782" s="61"/>
      <c r="U782" s="61"/>
      <c r="V782" s="61"/>
      <c r="W782" s="61"/>
      <c r="X782" s="61"/>
      <c r="Y782" s="61"/>
      <c r="Z782" s="61"/>
      <c r="AA782" s="61"/>
      <c r="AB782" s="61"/>
      <c r="AC782" s="61"/>
      <c r="AD782" s="61"/>
      <c r="AE782" s="61"/>
      <c r="AF782" s="61"/>
      <c r="AG782" s="61"/>
      <c r="AH782" s="61"/>
      <c r="AI782" s="61"/>
      <c r="AJ782" s="61"/>
      <c r="AK782" s="61"/>
      <c r="AL782" s="61"/>
      <c r="AM782" s="61"/>
      <c r="AN782" s="61"/>
      <c r="AO782" s="61"/>
      <c r="AP782" s="61"/>
      <c r="AQ782" s="61"/>
      <c r="AR782" s="61"/>
      <c r="AS782" s="61"/>
      <c r="AT782" s="61"/>
      <c r="AU782" s="61"/>
      <c r="AV782" s="61"/>
      <c r="AW782" s="61"/>
      <c r="AX782" s="61"/>
      <c r="AY782" s="61"/>
      <c r="AZ782" s="61"/>
      <c r="BA782" s="61"/>
      <c r="BB782" s="61"/>
      <c r="BC782" s="61"/>
      <c r="BD782" s="61"/>
      <c r="BE782" s="61"/>
      <c r="BF782" s="61"/>
    </row>
    <row r="783" spans="1:58" ht="16.5" customHeight="1" x14ac:dyDescent="0.3">
      <c r="A783" s="96"/>
      <c r="B783" s="96"/>
      <c r="C783" s="96"/>
      <c r="D783" s="96"/>
      <c r="E783" s="96"/>
      <c r="F783" s="96"/>
      <c r="G783" s="61"/>
      <c r="H783" s="61"/>
      <c r="I783" s="97"/>
      <c r="J783" s="61"/>
      <c r="K783" s="61"/>
      <c r="L783" s="61"/>
      <c r="M783" s="61"/>
      <c r="N783" s="61"/>
      <c r="O783" s="61"/>
      <c r="P783" s="61"/>
      <c r="Q783" s="61"/>
      <c r="R783" s="61"/>
      <c r="S783" s="61"/>
      <c r="T783" s="61"/>
      <c r="U783" s="61"/>
      <c r="V783" s="61"/>
      <c r="W783" s="61"/>
      <c r="X783" s="61"/>
      <c r="Y783" s="61"/>
      <c r="Z783" s="61"/>
      <c r="AA783" s="61"/>
      <c r="AB783" s="61"/>
      <c r="AC783" s="61"/>
      <c r="AD783" s="61"/>
      <c r="AE783" s="61"/>
      <c r="AF783" s="61"/>
      <c r="AG783" s="61"/>
      <c r="AH783" s="61"/>
      <c r="AI783" s="61"/>
      <c r="AJ783" s="61"/>
      <c r="AK783" s="61"/>
      <c r="AL783" s="61"/>
      <c r="AM783" s="61"/>
      <c r="AN783" s="61"/>
      <c r="AO783" s="61"/>
      <c r="AP783" s="61"/>
      <c r="AQ783" s="61"/>
      <c r="AR783" s="61"/>
      <c r="AS783" s="61"/>
      <c r="AT783" s="61"/>
      <c r="AU783" s="61"/>
      <c r="AV783" s="61"/>
      <c r="AW783" s="61"/>
      <c r="AX783" s="61"/>
      <c r="AY783" s="61"/>
      <c r="AZ783" s="61"/>
      <c r="BA783" s="61"/>
      <c r="BB783" s="61"/>
      <c r="BC783" s="61"/>
      <c r="BD783" s="61"/>
      <c r="BE783" s="61"/>
      <c r="BF783" s="61"/>
    </row>
    <row r="784" spans="1:58" ht="16.5" customHeight="1" x14ac:dyDescent="0.3">
      <c r="A784" s="96"/>
      <c r="B784" s="96"/>
      <c r="C784" s="96"/>
      <c r="D784" s="96"/>
      <c r="E784" s="96"/>
      <c r="F784" s="96"/>
      <c r="G784" s="61"/>
      <c r="H784" s="61"/>
      <c r="I784" s="97"/>
      <c r="J784" s="61"/>
      <c r="K784" s="61"/>
      <c r="L784" s="61"/>
      <c r="M784" s="61"/>
      <c r="N784" s="61"/>
      <c r="O784" s="61"/>
      <c r="P784" s="61"/>
      <c r="Q784" s="61"/>
      <c r="R784" s="61"/>
      <c r="S784" s="61"/>
      <c r="T784" s="61"/>
      <c r="U784" s="61"/>
      <c r="V784" s="61"/>
      <c r="W784" s="61"/>
      <c r="X784" s="61"/>
      <c r="Y784" s="61"/>
      <c r="Z784" s="61"/>
      <c r="AA784" s="61"/>
      <c r="AB784" s="61"/>
      <c r="AC784" s="61"/>
      <c r="AD784" s="61"/>
      <c r="AE784" s="61"/>
      <c r="AF784" s="61"/>
      <c r="AG784" s="61"/>
      <c r="AH784" s="61"/>
      <c r="AI784" s="61"/>
      <c r="AJ784" s="61"/>
      <c r="AK784" s="61"/>
      <c r="AL784" s="61"/>
      <c r="AM784" s="61"/>
      <c r="AN784" s="61"/>
      <c r="AO784" s="61"/>
      <c r="AP784" s="61"/>
      <c r="AQ784" s="61"/>
      <c r="AR784" s="61"/>
      <c r="AS784" s="61"/>
      <c r="AT784" s="61"/>
      <c r="AU784" s="61"/>
      <c r="AV784" s="61"/>
      <c r="AW784" s="61"/>
      <c r="AX784" s="61"/>
      <c r="AY784" s="61"/>
      <c r="AZ784" s="61"/>
      <c r="BA784" s="61"/>
      <c r="BB784" s="61"/>
      <c r="BC784" s="61"/>
      <c r="BD784" s="61"/>
      <c r="BE784" s="61"/>
      <c r="BF784" s="61"/>
    </row>
    <row r="785" spans="1:58" ht="16.5" customHeight="1" x14ac:dyDescent="0.3">
      <c r="A785" s="96"/>
      <c r="B785" s="96"/>
      <c r="C785" s="96"/>
      <c r="D785" s="96"/>
      <c r="E785" s="96"/>
      <c r="F785" s="96"/>
      <c r="G785" s="61"/>
      <c r="H785" s="61"/>
      <c r="I785" s="97"/>
      <c r="J785" s="61"/>
      <c r="K785" s="61"/>
      <c r="L785" s="61"/>
      <c r="M785" s="61"/>
      <c r="N785" s="61"/>
      <c r="O785" s="61"/>
      <c r="P785" s="61"/>
      <c r="Q785" s="61"/>
      <c r="R785" s="61"/>
      <c r="S785" s="61"/>
      <c r="T785" s="61"/>
      <c r="U785" s="61"/>
      <c r="V785" s="61"/>
      <c r="W785" s="61"/>
      <c r="X785" s="61"/>
      <c r="Y785" s="61"/>
      <c r="Z785" s="61"/>
      <c r="AA785" s="61"/>
      <c r="AB785" s="61"/>
      <c r="AC785" s="61"/>
      <c r="AD785" s="61"/>
      <c r="AE785" s="61"/>
      <c r="AF785" s="61"/>
      <c r="AG785" s="61"/>
      <c r="AH785" s="61"/>
      <c r="AI785" s="61"/>
      <c r="AJ785" s="61"/>
      <c r="AK785" s="61"/>
      <c r="AL785" s="61"/>
      <c r="AM785" s="61"/>
      <c r="AN785" s="61"/>
      <c r="AO785" s="61"/>
      <c r="AP785" s="61"/>
      <c r="AQ785" s="61"/>
      <c r="AR785" s="61"/>
      <c r="AS785" s="61"/>
      <c r="AT785" s="61"/>
      <c r="AU785" s="61"/>
      <c r="AV785" s="61"/>
      <c r="AW785" s="61"/>
      <c r="AX785" s="61"/>
      <c r="AY785" s="61"/>
      <c r="AZ785" s="61"/>
      <c r="BA785" s="61"/>
      <c r="BB785" s="61"/>
      <c r="BC785" s="61"/>
      <c r="BD785" s="61"/>
      <c r="BE785" s="61"/>
      <c r="BF785" s="61"/>
    </row>
    <row r="786" spans="1:58" ht="16.5" customHeight="1" x14ac:dyDescent="0.3">
      <c r="A786" s="96"/>
      <c r="B786" s="96"/>
      <c r="C786" s="96"/>
      <c r="D786" s="96"/>
      <c r="E786" s="96"/>
      <c r="F786" s="96"/>
      <c r="G786" s="61"/>
      <c r="H786" s="61"/>
      <c r="I786" s="97"/>
      <c r="J786" s="61"/>
      <c r="K786" s="61"/>
      <c r="L786" s="61"/>
      <c r="M786" s="61"/>
      <c r="N786" s="61"/>
      <c r="O786" s="61"/>
      <c r="P786" s="61"/>
      <c r="Q786" s="61"/>
      <c r="R786" s="61"/>
      <c r="S786" s="61"/>
      <c r="T786" s="61"/>
      <c r="U786" s="61"/>
      <c r="V786" s="61"/>
      <c r="W786" s="61"/>
      <c r="X786" s="61"/>
      <c r="Y786" s="61"/>
      <c r="Z786" s="61"/>
      <c r="AA786" s="61"/>
      <c r="AB786" s="61"/>
      <c r="AC786" s="61"/>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row>
    <row r="787" spans="1:58" ht="16.5" customHeight="1" x14ac:dyDescent="0.3">
      <c r="A787" s="96"/>
      <c r="B787" s="96"/>
      <c r="C787" s="96"/>
      <c r="D787" s="96"/>
      <c r="E787" s="96"/>
      <c r="F787" s="96"/>
      <c r="G787" s="61"/>
      <c r="H787" s="61"/>
      <c r="I787" s="97"/>
      <c r="J787" s="61"/>
      <c r="K787" s="61"/>
      <c r="L787" s="61"/>
      <c r="M787" s="61"/>
      <c r="N787" s="61"/>
      <c r="O787" s="61"/>
      <c r="P787" s="61"/>
      <c r="Q787" s="61"/>
      <c r="R787" s="61"/>
      <c r="S787" s="61"/>
      <c r="T787" s="61"/>
      <c r="U787" s="61"/>
      <c r="V787" s="61"/>
      <c r="W787" s="61"/>
      <c r="X787" s="61"/>
      <c r="Y787" s="61"/>
      <c r="Z787" s="61"/>
      <c r="AA787" s="61"/>
      <c r="AB787" s="61"/>
      <c r="AC787" s="61"/>
      <c r="AD787" s="61"/>
      <c r="AE787" s="61"/>
      <c r="AF787" s="61"/>
      <c r="AG787" s="61"/>
      <c r="AH787" s="61"/>
      <c r="AI787" s="61"/>
      <c r="AJ787" s="61"/>
      <c r="AK787" s="61"/>
      <c r="AL787" s="61"/>
      <c r="AM787" s="61"/>
      <c r="AN787" s="61"/>
      <c r="AO787" s="61"/>
      <c r="AP787" s="61"/>
      <c r="AQ787" s="61"/>
      <c r="AR787" s="61"/>
      <c r="AS787" s="61"/>
      <c r="AT787" s="61"/>
      <c r="AU787" s="61"/>
      <c r="AV787" s="61"/>
      <c r="AW787" s="61"/>
      <c r="AX787" s="61"/>
      <c r="AY787" s="61"/>
      <c r="AZ787" s="61"/>
      <c r="BA787" s="61"/>
      <c r="BB787" s="61"/>
      <c r="BC787" s="61"/>
      <c r="BD787" s="61"/>
      <c r="BE787" s="61"/>
      <c r="BF787" s="61"/>
    </row>
    <row r="788" spans="1:58" ht="16.5" customHeight="1" x14ac:dyDescent="0.3">
      <c r="A788" s="96"/>
      <c r="B788" s="96"/>
      <c r="C788" s="96"/>
      <c r="D788" s="96"/>
      <c r="E788" s="96"/>
      <c r="F788" s="96"/>
      <c r="G788" s="61"/>
      <c r="H788" s="61"/>
      <c r="I788" s="97"/>
      <c r="J788" s="61"/>
      <c r="K788" s="61"/>
      <c r="L788" s="61"/>
      <c r="M788" s="61"/>
      <c r="N788" s="61"/>
      <c r="O788" s="61"/>
      <c r="P788" s="61"/>
      <c r="Q788" s="61"/>
      <c r="R788" s="61"/>
      <c r="S788" s="61"/>
      <c r="T788" s="61"/>
      <c r="U788" s="61"/>
      <c r="V788" s="61"/>
      <c r="W788" s="61"/>
      <c r="X788" s="61"/>
      <c r="Y788" s="61"/>
      <c r="Z788" s="61"/>
      <c r="AA788" s="61"/>
      <c r="AB788" s="61"/>
      <c r="AC788" s="61"/>
      <c r="AD788" s="61"/>
      <c r="AE788" s="61"/>
      <c r="AF788" s="61"/>
      <c r="AG788" s="61"/>
      <c r="AH788" s="61"/>
      <c r="AI788" s="61"/>
      <c r="AJ788" s="61"/>
      <c r="AK788" s="61"/>
      <c r="AL788" s="61"/>
      <c r="AM788" s="61"/>
      <c r="AN788" s="61"/>
      <c r="AO788" s="61"/>
      <c r="AP788" s="61"/>
      <c r="AQ788" s="61"/>
      <c r="AR788" s="61"/>
      <c r="AS788" s="61"/>
      <c r="AT788" s="61"/>
      <c r="AU788" s="61"/>
      <c r="AV788" s="61"/>
      <c r="AW788" s="61"/>
      <c r="AX788" s="61"/>
      <c r="AY788" s="61"/>
      <c r="AZ788" s="61"/>
      <c r="BA788" s="61"/>
      <c r="BB788" s="61"/>
      <c r="BC788" s="61"/>
      <c r="BD788" s="61"/>
      <c r="BE788" s="61"/>
      <c r="BF788" s="61"/>
    </row>
    <row r="789" spans="1:58" ht="16.5" customHeight="1" x14ac:dyDescent="0.3">
      <c r="A789" s="96"/>
      <c r="B789" s="96"/>
      <c r="C789" s="96"/>
      <c r="D789" s="96"/>
      <c r="E789" s="96"/>
      <c r="F789" s="96"/>
      <c r="G789" s="61"/>
      <c r="H789" s="61"/>
      <c r="I789" s="97"/>
      <c r="J789" s="61"/>
      <c r="K789" s="61"/>
      <c r="L789" s="61"/>
      <c r="M789" s="61"/>
      <c r="N789" s="61"/>
      <c r="O789" s="61"/>
      <c r="P789" s="61"/>
      <c r="Q789" s="61"/>
      <c r="R789" s="61"/>
      <c r="S789" s="61"/>
      <c r="T789" s="61"/>
      <c r="U789" s="61"/>
      <c r="V789" s="61"/>
      <c r="W789" s="61"/>
      <c r="X789" s="61"/>
      <c r="Y789" s="61"/>
      <c r="Z789" s="61"/>
      <c r="AA789" s="61"/>
      <c r="AB789" s="61"/>
      <c r="AC789" s="61"/>
      <c r="AD789" s="61"/>
      <c r="AE789" s="61"/>
      <c r="AF789" s="61"/>
      <c r="AG789" s="61"/>
      <c r="AH789" s="61"/>
      <c r="AI789" s="61"/>
      <c r="AJ789" s="61"/>
      <c r="AK789" s="61"/>
      <c r="AL789" s="61"/>
      <c r="AM789" s="61"/>
      <c r="AN789" s="61"/>
      <c r="AO789" s="61"/>
      <c r="AP789" s="61"/>
      <c r="AQ789" s="61"/>
      <c r="AR789" s="61"/>
      <c r="AS789" s="61"/>
      <c r="AT789" s="61"/>
      <c r="AU789" s="61"/>
      <c r="AV789" s="61"/>
      <c r="AW789" s="61"/>
      <c r="AX789" s="61"/>
      <c r="AY789" s="61"/>
      <c r="AZ789" s="61"/>
      <c r="BA789" s="61"/>
      <c r="BB789" s="61"/>
      <c r="BC789" s="61"/>
      <c r="BD789" s="61"/>
      <c r="BE789" s="61"/>
      <c r="BF789" s="61"/>
    </row>
    <row r="790" spans="1:58" ht="16.5" customHeight="1" x14ac:dyDescent="0.3">
      <c r="A790" s="96"/>
      <c r="B790" s="96"/>
      <c r="C790" s="96"/>
      <c r="D790" s="96"/>
      <c r="E790" s="96"/>
      <c r="F790" s="96"/>
      <c r="G790" s="61"/>
      <c r="H790" s="61"/>
      <c r="I790" s="97"/>
      <c r="J790" s="61"/>
      <c r="K790" s="61"/>
      <c r="L790" s="61"/>
      <c r="M790" s="61"/>
      <c r="N790" s="61"/>
      <c r="O790" s="61"/>
      <c r="P790" s="61"/>
      <c r="Q790" s="61"/>
      <c r="R790" s="61"/>
      <c r="S790" s="61"/>
      <c r="T790" s="61"/>
      <c r="U790" s="61"/>
      <c r="V790" s="61"/>
      <c r="W790" s="61"/>
      <c r="X790" s="61"/>
      <c r="Y790" s="61"/>
      <c r="Z790" s="61"/>
      <c r="AA790" s="61"/>
      <c r="AB790" s="61"/>
      <c r="AC790" s="61"/>
      <c r="AD790" s="61"/>
      <c r="AE790" s="61"/>
      <c r="AF790" s="61"/>
      <c r="AG790" s="61"/>
      <c r="AH790" s="61"/>
      <c r="AI790" s="61"/>
      <c r="AJ790" s="61"/>
      <c r="AK790" s="61"/>
      <c r="AL790" s="61"/>
      <c r="AM790" s="61"/>
      <c r="AN790" s="61"/>
      <c r="AO790" s="61"/>
      <c r="AP790" s="61"/>
      <c r="AQ790" s="61"/>
      <c r="AR790" s="61"/>
      <c r="AS790" s="61"/>
      <c r="AT790" s="61"/>
      <c r="AU790" s="61"/>
      <c r="AV790" s="61"/>
      <c r="AW790" s="61"/>
      <c r="AX790" s="61"/>
      <c r="AY790" s="61"/>
      <c r="AZ790" s="61"/>
      <c r="BA790" s="61"/>
      <c r="BB790" s="61"/>
      <c r="BC790" s="61"/>
      <c r="BD790" s="61"/>
      <c r="BE790" s="61"/>
      <c r="BF790" s="61"/>
    </row>
    <row r="791" spans="1:58" ht="16.5" customHeight="1" x14ac:dyDescent="0.3">
      <c r="A791" s="96"/>
      <c r="B791" s="96"/>
      <c r="C791" s="96"/>
      <c r="D791" s="96"/>
      <c r="E791" s="96"/>
      <c r="F791" s="96"/>
      <c r="G791" s="61"/>
      <c r="H791" s="61"/>
      <c r="I791" s="97"/>
      <c r="J791" s="61"/>
      <c r="K791" s="61"/>
      <c r="L791" s="61"/>
      <c r="M791" s="61"/>
      <c r="N791" s="61"/>
      <c r="O791" s="61"/>
      <c r="P791" s="61"/>
      <c r="Q791" s="61"/>
      <c r="R791" s="61"/>
      <c r="S791" s="61"/>
      <c r="T791" s="61"/>
      <c r="U791" s="61"/>
      <c r="V791" s="61"/>
      <c r="W791" s="61"/>
      <c r="X791" s="61"/>
      <c r="Y791" s="61"/>
      <c r="Z791" s="61"/>
      <c r="AA791" s="61"/>
      <c r="AB791" s="61"/>
      <c r="AC791" s="61"/>
      <c r="AD791" s="61"/>
      <c r="AE791" s="61"/>
      <c r="AF791" s="61"/>
      <c r="AG791" s="61"/>
      <c r="AH791" s="61"/>
      <c r="AI791" s="61"/>
      <c r="AJ791" s="61"/>
      <c r="AK791" s="61"/>
      <c r="AL791" s="61"/>
      <c r="AM791" s="61"/>
      <c r="AN791" s="61"/>
      <c r="AO791" s="61"/>
      <c r="AP791" s="61"/>
      <c r="AQ791" s="61"/>
      <c r="AR791" s="61"/>
      <c r="AS791" s="61"/>
      <c r="AT791" s="61"/>
      <c r="AU791" s="61"/>
      <c r="AV791" s="61"/>
      <c r="AW791" s="61"/>
      <c r="AX791" s="61"/>
      <c r="AY791" s="61"/>
      <c r="AZ791" s="61"/>
      <c r="BA791" s="61"/>
      <c r="BB791" s="61"/>
      <c r="BC791" s="61"/>
      <c r="BD791" s="61"/>
      <c r="BE791" s="61"/>
      <c r="BF791" s="61"/>
    </row>
    <row r="792" spans="1:58" ht="16.5" customHeight="1" x14ac:dyDescent="0.3">
      <c r="A792" s="96"/>
      <c r="B792" s="96"/>
      <c r="C792" s="96"/>
      <c r="D792" s="96"/>
      <c r="E792" s="96"/>
      <c r="F792" s="96"/>
      <c r="G792" s="61"/>
      <c r="H792" s="61"/>
      <c r="I792" s="97"/>
      <c r="J792" s="61"/>
      <c r="K792" s="61"/>
      <c r="L792" s="61"/>
      <c r="M792" s="61"/>
      <c r="N792" s="61"/>
      <c r="O792" s="61"/>
      <c r="P792" s="61"/>
      <c r="Q792" s="61"/>
      <c r="R792" s="61"/>
      <c r="S792" s="61"/>
      <c r="T792" s="61"/>
      <c r="U792" s="61"/>
      <c r="V792" s="61"/>
      <c r="W792" s="61"/>
      <c r="X792" s="61"/>
      <c r="Y792" s="61"/>
      <c r="Z792" s="61"/>
      <c r="AA792" s="61"/>
      <c r="AB792" s="61"/>
      <c r="AC792" s="61"/>
      <c r="AD792" s="61"/>
      <c r="AE792" s="61"/>
      <c r="AF792" s="61"/>
      <c r="AG792" s="61"/>
      <c r="AH792" s="61"/>
      <c r="AI792" s="61"/>
      <c r="AJ792" s="61"/>
      <c r="AK792" s="61"/>
      <c r="AL792" s="61"/>
      <c r="AM792" s="61"/>
      <c r="AN792" s="61"/>
      <c r="AO792" s="61"/>
      <c r="AP792" s="61"/>
      <c r="AQ792" s="61"/>
      <c r="AR792" s="61"/>
      <c r="AS792" s="61"/>
      <c r="AT792" s="61"/>
      <c r="AU792" s="61"/>
      <c r="AV792" s="61"/>
      <c r="AW792" s="61"/>
      <c r="AX792" s="61"/>
      <c r="AY792" s="61"/>
      <c r="AZ792" s="61"/>
      <c r="BA792" s="61"/>
      <c r="BB792" s="61"/>
      <c r="BC792" s="61"/>
      <c r="BD792" s="61"/>
      <c r="BE792" s="61"/>
      <c r="BF792" s="61"/>
    </row>
    <row r="793" spans="1:58" ht="16.5" customHeight="1" x14ac:dyDescent="0.3">
      <c r="A793" s="96"/>
      <c r="B793" s="96"/>
      <c r="C793" s="96"/>
      <c r="D793" s="96"/>
      <c r="E793" s="96"/>
      <c r="F793" s="96"/>
      <c r="G793" s="61"/>
      <c r="H793" s="61"/>
      <c r="I793" s="97"/>
      <c r="J793" s="61"/>
      <c r="K793" s="61"/>
      <c r="L793" s="61"/>
      <c r="M793" s="61"/>
      <c r="N793" s="61"/>
      <c r="O793" s="61"/>
      <c r="P793" s="61"/>
      <c r="Q793" s="61"/>
      <c r="R793" s="61"/>
      <c r="S793" s="61"/>
      <c r="T793" s="61"/>
      <c r="U793" s="61"/>
      <c r="V793" s="61"/>
      <c r="W793" s="61"/>
      <c r="X793" s="61"/>
      <c r="Y793" s="61"/>
      <c r="Z793" s="61"/>
      <c r="AA793" s="61"/>
      <c r="AB793" s="61"/>
      <c r="AC793" s="61"/>
      <c r="AD793" s="61"/>
      <c r="AE793" s="61"/>
      <c r="AF793" s="61"/>
      <c r="AG793" s="61"/>
      <c r="AH793" s="61"/>
      <c r="AI793" s="61"/>
      <c r="AJ793" s="61"/>
      <c r="AK793" s="61"/>
      <c r="AL793" s="61"/>
      <c r="AM793" s="61"/>
      <c r="AN793" s="61"/>
      <c r="AO793" s="61"/>
      <c r="AP793" s="61"/>
      <c r="AQ793" s="61"/>
      <c r="AR793" s="61"/>
      <c r="AS793" s="61"/>
      <c r="AT793" s="61"/>
      <c r="AU793" s="61"/>
      <c r="AV793" s="61"/>
      <c r="AW793" s="61"/>
      <c r="AX793" s="61"/>
      <c r="AY793" s="61"/>
      <c r="AZ793" s="61"/>
      <c r="BA793" s="61"/>
      <c r="BB793" s="61"/>
      <c r="BC793" s="61"/>
      <c r="BD793" s="61"/>
      <c r="BE793" s="61"/>
      <c r="BF793" s="61"/>
    </row>
    <row r="794" spans="1:58" ht="16.5" customHeight="1" x14ac:dyDescent="0.3">
      <c r="A794" s="96"/>
      <c r="B794" s="96"/>
      <c r="C794" s="96"/>
      <c r="D794" s="96"/>
      <c r="E794" s="96"/>
      <c r="F794" s="96"/>
      <c r="G794" s="61"/>
      <c r="H794" s="61"/>
      <c r="I794" s="97"/>
      <c r="J794" s="61"/>
      <c r="K794" s="61"/>
      <c r="L794" s="61"/>
      <c r="M794" s="61"/>
      <c r="N794" s="61"/>
      <c r="O794" s="61"/>
      <c r="P794" s="61"/>
      <c r="Q794" s="61"/>
      <c r="R794" s="61"/>
      <c r="S794" s="61"/>
      <c r="T794" s="61"/>
      <c r="U794" s="61"/>
      <c r="V794" s="61"/>
      <c r="W794" s="61"/>
      <c r="X794" s="61"/>
      <c r="Y794" s="61"/>
      <c r="Z794" s="61"/>
      <c r="AA794" s="61"/>
      <c r="AB794" s="61"/>
      <c r="AC794" s="61"/>
      <c r="AD794" s="61"/>
      <c r="AE794" s="61"/>
      <c r="AF794" s="61"/>
      <c r="AG794" s="61"/>
      <c r="AH794" s="61"/>
      <c r="AI794" s="61"/>
      <c r="AJ794" s="61"/>
      <c r="AK794" s="61"/>
      <c r="AL794" s="61"/>
      <c r="AM794" s="61"/>
      <c r="AN794" s="61"/>
      <c r="AO794" s="61"/>
      <c r="AP794" s="61"/>
      <c r="AQ794" s="61"/>
      <c r="AR794" s="61"/>
      <c r="AS794" s="61"/>
      <c r="AT794" s="61"/>
      <c r="AU794" s="61"/>
      <c r="AV794" s="61"/>
      <c r="AW794" s="61"/>
      <c r="AX794" s="61"/>
      <c r="AY794" s="61"/>
      <c r="AZ794" s="61"/>
      <c r="BA794" s="61"/>
      <c r="BB794" s="61"/>
      <c r="BC794" s="61"/>
      <c r="BD794" s="61"/>
      <c r="BE794" s="61"/>
      <c r="BF794" s="61"/>
    </row>
    <row r="795" spans="1:58" ht="16.5" customHeight="1" x14ac:dyDescent="0.3">
      <c r="A795" s="96"/>
      <c r="B795" s="96"/>
      <c r="C795" s="96"/>
      <c r="D795" s="96"/>
      <c r="E795" s="96"/>
      <c r="F795" s="96"/>
      <c r="G795" s="61"/>
      <c r="H795" s="61"/>
      <c r="I795" s="97"/>
      <c r="J795" s="61"/>
      <c r="K795" s="61"/>
      <c r="L795" s="61"/>
      <c r="M795" s="61"/>
      <c r="N795" s="61"/>
      <c r="O795" s="61"/>
      <c r="P795" s="61"/>
      <c r="Q795" s="61"/>
      <c r="R795" s="61"/>
      <c r="S795" s="61"/>
      <c r="T795" s="61"/>
      <c r="U795" s="61"/>
      <c r="V795" s="61"/>
      <c r="W795" s="61"/>
      <c r="X795" s="61"/>
      <c r="Y795" s="61"/>
      <c r="Z795" s="61"/>
      <c r="AA795" s="61"/>
      <c r="AB795" s="61"/>
      <c r="AC795" s="61"/>
      <c r="AD795" s="61"/>
      <c r="AE795" s="61"/>
      <c r="AF795" s="61"/>
      <c r="AG795" s="61"/>
      <c r="AH795" s="61"/>
      <c r="AI795" s="61"/>
      <c r="AJ795" s="61"/>
      <c r="AK795" s="61"/>
      <c r="AL795" s="61"/>
      <c r="AM795" s="61"/>
      <c r="AN795" s="61"/>
      <c r="AO795" s="61"/>
      <c r="AP795" s="61"/>
      <c r="AQ795" s="61"/>
      <c r="AR795" s="61"/>
      <c r="AS795" s="61"/>
      <c r="AT795" s="61"/>
      <c r="AU795" s="61"/>
      <c r="AV795" s="61"/>
      <c r="AW795" s="61"/>
      <c r="AX795" s="61"/>
      <c r="AY795" s="61"/>
      <c r="AZ795" s="61"/>
      <c r="BA795" s="61"/>
      <c r="BB795" s="61"/>
      <c r="BC795" s="61"/>
      <c r="BD795" s="61"/>
      <c r="BE795" s="61"/>
      <c r="BF795" s="61"/>
    </row>
    <row r="796" spans="1:58" ht="16.5" customHeight="1" x14ac:dyDescent="0.3">
      <c r="A796" s="96"/>
      <c r="B796" s="96"/>
      <c r="C796" s="96"/>
      <c r="D796" s="96"/>
      <c r="E796" s="96"/>
      <c r="F796" s="96"/>
      <c r="G796" s="61"/>
      <c r="H796" s="61"/>
      <c r="I796" s="97"/>
      <c r="J796" s="61"/>
      <c r="K796" s="61"/>
      <c r="L796" s="61"/>
      <c r="M796" s="61"/>
      <c r="N796" s="61"/>
      <c r="O796" s="61"/>
      <c r="P796" s="61"/>
      <c r="Q796" s="61"/>
      <c r="R796" s="61"/>
      <c r="S796" s="61"/>
      <c r="T796" s="61"/>
      <c r="U796" s="61"/>
      <c r="V796" s="61"/>
      <c r="W796" s="61"/>
      <c r="X796" s="61"/>
      <c r="Y796" s="61"/>
      <c r="Z796" s="61"/>
      <c r="AA796" s="61"/>
      <c r="AB796" s="61"/>
      <c r="AC796" s="61"/>
      <c r="AD796" s="61"/>
      <c r="AE796" s="61"/>
      <c r="AF796" s="61"/>
      <c r="AG796" s="61"/>
      <c r="AH796" s="61"/>
      <c r="AI796" s="61"/>
      <c r="AJ796" s="61"/>
      <c r="AK796" s="61"/>
      <c r="AL796" s="61"/>
      <c r="AM796" s="61"/>
      <c r="AN796" s="61"/>
      <c r="AO796" s="61"/>
      <c r="AP796" s="61"/>
      <c r="AQ796" s="61"/>
      <c r="AR796" s="61"/>
      <c r="AS796" s="61"/>
      <c r="AT796" s="61"/>
      <c r="AU796" s="61"/>
      <c r="AV796" s="61"/>
      <c r="AW796" s="61"/>
      <c r="AX796" s="61"/>
      <c r="AY796" s="61"/>
      <c r="AZ796" s="61"/>
      <c r="BA796" s="61"/>
      <c r="BB796" s="61"/>
      <c r="BC796" s="61"/>
      <c r="BD796" s="61"/>
      <c r="BE796" s="61"/>
      <c r="BF796" s="61"/>
    </row>
    <row r="797" spans="1:58" ht="16.5" customHeight="1" x14ac:dyDescent="0.3">
      <c r="A797" s="96"/>
      <c r="B797" s="96"/>
      <c r="C797" s="96"/>
      <c r="D797" s="96"/>
      <c r="E797" s="96"/>
      <c r="F797" s="96"/>
      <c r="G797" s="61"/>
      <c r="H797" s="61"/>
      <c r="I797" s="97"/>
      <c r="J797" s="61"/>
      <c r="K797" s="61"/>
      <c r="L797" s="61"/>
      <c r="M797" s="61"/>
      <c r="N797" s="61"/>
      <c r="O797" s="61"/>
      <c r="P797" s="61"/>
      <c r="Q797" s="61"/>
      <c r="R797" s="61"/>
      <c r="S797" s="61"/>
      <c r="T797" s="61"/>
      <c r="U797" s="61"/>
      <c r="V797" s="61"/>
      <c r="W797" s="61"/>
      <c r="X797" s="61"/>
      <c r="Y797" s="61"/>
      <c r="Z797" s="61"/>
      <c r="AA797" s="61"/>
      <c r="AB797" s="61"/>
      <c r="AC797" s="61"/>
      <c r="AD797" s="61"/>
      <c r="AE797" s="61"/>
      <c r="AF797" s="61"/>
      <c r="AG797" s="61"/>
      <c r="AH797" s="61"/>
      <c r="AI797" s="61"/>
      <c r="AJ797" s="61"/>
      <c r="AK797" s="61"/>
      <c r="AL797" s="61"/>
      <c r="AM797" s="61"/>
      <c r="AN797" s="61"/>
      <c r="AO797" s="61"/>
      <c r="AP797" s="61"/>
      <c r="AQ797" s="61"/>
      <c r="AR797" s="61"/>
      <c r="AS797" s="61"/>
      <c r="AT797" s="61"/>
      <c r="AU797" s="61"/>
      <c r="AV797" s="61"/>
      <c r="AW797" s="61"/>
      <c r="AX797" s="61"/>
      <c r="AY797" s="61"/>
      <c r="AZ797" s="61"/>
      <c r="BA797" s="61"/>
      <c r="BB797" s="61"/>
      <c r="BC797" s="61"/>
      <c r="BD797" s="61"/>
      <c r="BE797" s="61"/>
      <c r="BF797" s="61"/>
    </row>
    <row r="798" spans="1:58" ht="16.5" customHeight="1" x14ac:dyDescent="0.3">
      <c r="A798" s="96"/>
      <c r="B798" s="96"/>
      <c r="C798" s="96"/>
      <c r="D798" s="96"/>
      <c r="E798" s="96"/>
      <c r="F798" s="96"/>
      <c r="G798" s="61"/>
      <c r="H798" s="61"/>
      <c r="I798" s="97"/>
      <c r="J798" s="61"/>
      <c r="K798" s="61"/>
      <c r="L798" s="61"/>
      <c r="M798" s="61"/>
      <c r="N798" s="61"/>
      <c r="O798" s="61"/>
      <c r="P798" s="61"/>
      <c r="Q798" s="61"/>
      <c r="R798" s="61"/>
      <c r="S798" s="61"/>
      <c r="T798" s="61"/>
      <c r="U798" s="61"/>
      <c r="V798" s="61"/>
      <c r="W798" s="61"/>
      <c r="X798" s="61"/>
      <c r="Y798" s="61"/>
      <c r="Z798" s="61"/>
      <c r="AA798" s="61"/>
      <c r="AB798" s="61"/>
      <c r="AC798" s="61"/>
      <c r="AD798" s="61"/>
      <c r="AE798" s="61"/>
      <c r="AF798" s="61"/>
      <c r="AG798" s="61"/>
      <c r="AH798" s="61"/>
      <c r="AI798" s="61"/>
      <c r="AJ798" s="61"/>
      <c r="AK798" s="61"/>
      <c r="AL798" s="61"/>
      <c r="AM798" s="61"/>
      <c r="AN798" s="61"/>
      <c r="AO798" s="61"/>
      <c r="AP798" s="61"/>
      <c r="AQ798" s="61"/>
      <c r="AR798" s="61"/>
      <c r="AS798" s="61"/>
      <c r="AT798" s="61"/>
      <c r="AU798" s="61"/>
      <c r="AV798" s="61"/>
      <c r="AW798" s="61"/>
      <c r="AX798" s="61"/>
      <c r="AY798" s="61"/>
      <c r="AZ798" s="61"/>
      <c r="BA798" s="61"/>
      <c r="BB798" s="61"/>
      <c r="BC798" s="61"/>
      <c r="BD798" s="61"/>
      <c r="BE798" s="61"/>
      <c r="BF798" s="61"/>
    </row>
    <row r="799" spans="1:58" ht="16.5" customHeight="1" x14ac:dyDescent="0.3">
      <c r="A799" s="96"/>
      <c r="B799" s="96"/>
      <c r="C799" s="96"/>
      <c r="D799" s="96"/>
      <c r="E799" s="96"/>
      <c r="F799" s="96"/>
      <c r="G799" s="61"/>
      <c r="H799" s="61"/>
      <c r="I799" s="97"/>
      <c r="J799" s="61"/>
      <c r="K799" s="61"/>
      <c r="L799" s="61"/>
      <c r="M799" s="61"/>
      <c r="N799" s="61"/>
      <c r="O799" s="61"/>
      <c r="P799" s="61"/>
      <c r="Q799" s="61"/>
      <c r="R799" s="61"/>
      <c r="S799" s="61"/>
      <c r="T799" s="61"/>
      <c r="U799" s="61"/>
      <c r="V799" s="61"/>
      <c r="W799" s="61"/>
      <c r="X799" s="61"/>
      <c r="Y799" s="61"/>
      <c r="Z799" s="61"/>
      <c r="AA799" s="61"/>
      <c r="AB799" s="61"/>
      <c r="AC799" s="61"/>
      <c r="AD799" s="61"/>
      <c r="AE799" s="61"/>
      <c r="AF799" s="61"/>
      <c r="AG799" s="61"/>
      <c r="AH799" s="61"/>
      <c r="AI799" s="61"/>
      <c r="AJ799" s="61"/>
      <c r="AK799" s="61"/>
      <c r="AL799" s="61"/>
      <c r="AM799" s="61"/>
      <c r="AN799" s="61"/>
      <c r="AO799" s="61"/>
      <c r="AP799" s="61"/>
      <c r="AQ799" s="61"/>
      <c r="AR799" s="61"/>
      <c r="AS799" s="61"/>
      <c r="AT799" s="61"/>
      <c r="AU799" s="61"/>
      <c r="AV799" s="61"/>
      <c r="AW799" s="61"/>
      <c r="AX799" s="61"/>
      <c r="AY799" s="61"/>
      <c r="AZ799" s="61"/>
      <c r="BA799" s="61"/>
      <c r="BB799" s="61"/>
      <c r="BC799" s="61"/>
      <c r="BD799" s="61"/>
      <c r="BE799" s="61"/>
      <c r="BF799" s="61"/>
    </row>
    <row r="800" spans="1:58" ht="16.5" customHeight="1" x14ac:dyDescent="0.3">
      <c r="A800" s="96"/>
      <c r="B800" s="96"/>
      <c r="C800" s="96"/>
      <c r="D800" s="96"/>
      <c r="E800" s="96"/>
      <c r="F800" s="96"/>
      <c r="G800" s="61"/>
      <c r="H800" s="61"/>
      <c r="I800" s="97"/>
      <c r="J800" s="61"/>
      <c r="K800" s="61"/>
      <c r="L800" s="61"/>
      <c r="M800" s="61"/>
      <c r="N800" s="61"/>
      <c r="O800" s="61"/>
      <c r="P800" s="61"/>
      <c r="Q800" s="61"/>
      <c r="R800" s="61"/>
      <c r="S800" s="61"/>
      <c r="T800" s="61"/>
      <c r="U800" s="61"/>
      <c r="V800" s="61"/>
      <c r="W800" s="61"/>
      <c r="X800" s="61"/>
      <c r="Y800" s="61"/>
      <c r="Z800" s="61"/>
      <c r="AA800" s="61"/>
      <c r="AB800" s="61"/>
      <c r="AC800" s="61"/>
      <c r="AD800" s="61"/>
      <c r="AE800" s="61"/>
      <c r="AF800" s="61"/>
      <c r="AG800" s="61"/>
      <c r="AH800" s="61"/>
      <c r="AI800" s="61"/>
      <c r="AJ800" s="61"/>
      <c r="AK800" s="61"/>
      <c r="AL800" s="61"/>
      <c r="AM800" s="61"/>
      <c r="AN800" s="61"/>
      <c r="AO800" s="61"/>
      <c r="AP800" s="61"/>
      <c r="AQ800" s="61"/>
      <c r="AR800" s="61"/>
      <c r="AS800" s="61"/>
      <c r="AT800" s="61"/>
      <c r="AU800" s="61"/>
      <c r="AV800" s="61"/>
      <c r="AW800" s="61"/>
      <c r="AX800" s="61"/>
      <c r="AY800" s="61"/>
      <c r="AZ800" s="61"/>
      <c r="BA800" s="61"/>
      <c r="BB800" s="61"/>
      <c r="BC800" s="61"/>
      <c r="BD800" s="61"/>
      <c r="BE800" s="61"/>
      <c r="BF800" s="61"/>
    </row>
    <row r="801" spans="1:58" ht="16.5" customHeight="1" x14ac:dyDescent="0.3">
      <c r="A801" s="96"/>
      <c r="B801" s="96"/>
      <c r="C801" s="96"/>
      <c r="D801" s="96"/>
      <c r="E801" s="96"/>
      <c r="F801" s="96"/>
      <c r="G801" s="61"/>
      <c r="H801" s="61"/>
      <c r="I801" s="97"/>
      <c r="J801" s="61"/>
      <c r="K801" s="61"/>
      <c r="L801" s="61"/>
      <c r="M801" s="61"/>
      <c r="N801" s="61"/>
      <c r="O801" s="61"/>
      <c r="P801" s="61"/>
      <c r="Q801" s="61"/>
      <c r="R801" s="61"/>
      <c r="S801" s="61"/>
      <c r="T801" s="61"/>
      <c r="U801" s="61"/>
      <c r="V801" s="61"/>
      <c r="W801" s="61"/>
      <c r="X801" s="61"/>
      <c r="Y801" s="61"/>
      <c r="Z801" s="61"/>
      <c r="AA801" s="61"/>
      <c r="AB801" s="61"/>
      <c r="AC801" s="61"/>
      <c r="AD801" s="61"/>
      <c r="AE801" s="61"/>
      <c r="AF801" s="61"/>
      <c r="AG801" s="61"/>
      <c r="AH801" s="61"/>
      <c r="AI801" s="61"/>
      <c r="AJ801" s="61"/>
      <c r="AK801" s="61"/>
      <c r="AL801" s="61"/>
      <c r="AM801" s="61"/>
      <c r="AN801" s="61"/>
      <c r="AO801" s="61"/>
      <c r="AP801" s="61"/>
      <c r="AQ801" s="61"/>
      <c r="AR801" s="61"/>
      <c r="AS801" s="61"/>
      <c r="AT801" s="61"/>
      <c r="AU801" s="61"/>
      <c r="AV801" s="61"/>
      <c r="AW801" s="61"/>
      <c r="AX801" s="61"/>
      <c r="AY801" s="61"/>
      <c r="AZ801" s="61"/>
      <c r="BA801" s="61"/>
      <c r="BB801" s="61"/>
      <c r="BC801" s="61"/>
      <c r="BD801" s="61"/>
      <c r="BE801" s="61"/>
      <c r="BF801" s="61"/>
    </row>
    <row r="802" spans="1:58" ht="16.5" customHeight="1" x14ac:dyDescent="0.3">
      <c r="A802" s="96"/>
      <c r="B802" s="96"/>
      <c r="C802" s="96"/>
      <c r="D802" s="96"/>
      <c r="E802" s="96"/>
      <c r="F802" s="96"/>
      <c r="G802" s="61"/>
      <c r="H802" s="61"/>
      <c r="I802" s="97"/>
      <c r="J802" s="61"/>
      <c r="K802" s="61"/>
      <c r="L802" s="61"/>
      <c r="M802" s="61"/>
      <c r="N802" s="61"/>
      <c r="O802" s="61"/>
      <c r="P802" s="61"/>
      <c r="Q802" s="61"/>
      <c r="R802" s="61"/>
      <c r="S802" s="61"/>
      <c r="T802" s="61"/>
      <c r="U802" s="61"/>
      <c r="V802" s="61"/>
      <c r="W802" s="61"/>
      <c r="X802" s="61"/>
      <c r="Y802" s="61"/>
      <c r="Z802" s="61"/>
      <c r="AA802" s="61"/>
      <c r="AB802" s="61"/>
      <c r="AC802" s="61"/>
      <c r="AD802" s="61"/>
      <c r="AE802" s="61"/>
      <c r="AF802" s="61"/>
      <c r="AG802" s="61"/>
      <c r="AH802" s="61"/>
      <c r="AI802" s="61"/>
      <c r="AJ802" s="61"/>
      <c r="AK802" s="61"/>
      <c r="AL802" s="61"/>
      <c r="AM802" s="61"/>
      <c r="AN802" s="61"/>
      <c r="AO802" s="61"/>
      <c r="AP802" s="61"/>
      <c r="AQ802" s="61"/>
      <c r="AR802" s="61"/>
      <c r="AS802" s="61"/>
      <c r="AT802" s="61"/>
      <c r="AU802" s="61"/>
      <c r="AV802" s="61"/>
      <c r="AW802" s="61"/>
      <c r="AX802" s="61"/>
      <c r="AY802" s="61"/>
      <c r="AZ802" s="61"/>
      <c r="BA802" s="61"/>
      <c r="BB802" s="61"/>
      <c r="BC802" s="61"/>
      <c r="BD802" s="61"/>
      <c r="BE802" s="61"/>
      <c r="BF802" s="61"/>
    </row>
    <row r="803" spans="1:58" ht="16.5" customHeight="1" x14ac:dyDescent="0.3">
      <c r="A803" s="96"/>
      <c r="B803" s="96"/>
      <c r="C803" s="96"/>
      <c r="D803" s="96"/>
      <c r="E803" s="96"/>
      <c r="F803" s="96"/>
      <c r="G803" s="61"/>
      <c r="H803" s="61"/>
      <c r="I803" s="97"/>
      <c r="J803" s="61"/>
      <c r="K803" s="61"/>
      <c r="L803" s="61"/>
      <c r="M803" s="61"/>
      <c r="N803" s="61"/>
      <c r="O803" s="61"/>
      <c r="P803" s="61"/>
      <c r="Q803" s="61"/>
      <c r="R803" s="61"/>
      <c r="S803" s="61"/>
      <c r="T803" s="61"/>
      <c r="U803" s="61"/>
      <c r="V803" s="61"/>
      <c r="W803" s="61"/>
      <c r="X803" s="61"/>
      <c r="Y803" s="61"/>
      <c r="Z803" s="61"/>
      <c r="AA803" s="61"/>
      <c r="AB803" s="61"/>
      <c r="AC803" s="61"/>
      <c r="AD803" s="61"/>
      <c r="AE803" s="61"/>
      <c r="AF803" s="61"/>
      <c r="AG803" s="61"/>
      <c r="AH803" s="61"/>
      <c r="AI803" s="61"/>
      <c r="AJ803" s="61"/>
      <c r="AK803" s="61"/>
      <c r="AL803" s="61"/>
      <c r="AM803" s="61"/>
      <c r="AN803" s="61"/>
      <c r="AO803" s="61"/>
      <c r="AP803" s="61"/>
      <c r="AQ803" s="61"/>
      <c r="AR803" s="61"/>
      <c r="AS803" s="61"/>
      <c r="AT803" s="61"/>
      <c r="AU803" s="61"/>
      <c r="AV803" s="61"/>
      <c r="AW803" s="61"/>
      <c r="AX803" s="61"/>
      <c r="AY803" s="61"/>
      <c r="AZ803" s="61"/>
      <c r="BA803" s="61"/>
      <c r="BB803" s="61"/>
      <c r="BC803" s="61"/>
      <c r="BD803" s="61"/>
      <c r="BE803" s="61"/>
      <c r="BF803" s="61"/>
    </row>
    <row r="804" spans="1:58" ht="16.5" customHeight="1" x14ac:dyDescent="0.3">
      <c r="A804" s="96"/>
      <c r="B804" s="96"/>
      <c r="C804" s="96"/>
      <c r="D804" s="96"/>
      <c r="E804" s="96"/>
      <c r="F804" s="96"/>
      <c r="G804" s="61"/>
      <c r="H804" s="61"/>
      <c r="I804" s="97"/>
      <c r="J804" s="61"/>
      <c r="K804" s="61"/>
      <c r="L804" s="61"/>
      <c r="M804" s="61"/>
      <c r="N804" s="61"/>
      <c r="O804" s="61"/>
      <c r="P804" s="61"/>
      <c r="Q804" s="61"/>
      <c r="R804" s="61"/>
      <c r="S804" s="61"/>
      <c r="T804" s="61"/>
      <c r="U804" s="61"/>
      <c r="V804" s="61"/>
      <c r="W804" s="61"/>
      <c r="X804" s="61"/>
      <c r="Y804" s="61"/>
      <c r="Z804" s="61"/>
      <c r="AA804" s="61"/>
      <c r="AB804" s="61"/>
      <c r="AC804" s="61"/>
      <c r="AD804" s="61"/>
      <c r="AE804" s="61"/>
      <c r="AF804" s="61"/>
      <c r="AG804" s="61"/>
      <c r="AH804" s="61"/>
      <c r="AI804" s="61"/>
      <c r="AJ804" s="61"/>
      <c r="AK804" s="61"/>
      <c r="AL804" s="61"/>
      <c r="AM804" s="61"/>
      <c r="AN804" s="61"/>
      <c r="AO804" s="61"/>
      <c r="AP804" s="61"/>
      <c r="AQ804" s="61"/>
      <c r="AR804" s="61"/>
      <c r="AS804" s="61"/>
      <c r="AT804" s="61"/>
      <c r="AU804" s="61"/>
      <c r="AV804" s="61"/>
      <c r="AW804" s="61"/>
      <c r="AX804" s="61"/>
      <c r="AY804" s="61"/>
      <c r="AZ804" s="61"/>
      <c r="BA804" s="61"/>
      <c r="BB804" s="61"/>
      <c r="BC804" s="61"/>
      <c r="BD804" s="61"/>
      <c r="BE804" s="61"/>
      <c r="BF804" s="61"/>
    </row>
    <row r="805" spans="1:58" ht="16.5" customHeight="1" x14ac:dyDescent="0.3">
      <c r="A805" s="96"/>
      <c r="B805" s="96"/>
      <c r="C805" s="96"/>
      <c r="D805" s="96"/>
      <c r="E805" s="96"/>
      <c r="F805" s="96"/>
      <c r="G805" s="61"/>
      <c r="H805" s="61"/>
      <c r="I805" s="97"/>
      <c r="J805" s="61"/>
      <c r="K805" s="61"/>
      <c r="L805" s="61"/>
      <c r="M805" s="61"/>
      <c r="N805" s="61"/>
      <c r="O805" s="61"/>
      <c r="P805" s="61"/>
      <c r="Q805" s="61"/>
      <c r="R805" s="61"/>
      <c r="S805" s="61"/>
      <c r="T805" s="61"/>
      <c r="U805" s="61"/>
      <c r="V805" s="61"/>
      <c r="W805" s="61"/>
      <c r="X805" s="61"/>
      <c r="Y805" s="61"/>
      <c r="Z805" s="61"/>
      <c r="AA805" s="61"/>
      <c r="AB805" s="61"/>
      <c r="AC805" s="61"/>
      <c r="AD805" s="61"/>
      <c r="AE805" s="61"/>
      <c r="AF805" s="61"/>
      <c r="AG805" s="61"/>
      <c r="AH805" s="61"/>
      <c r="AI805" s="61"/>
      <c r="AJ805" s="61"/>
      <c r="AK805" s="61"/>
      <c r="AL805" s="61"/>
      <c r="AM805" s="61"/>
      <c r="AN805" s="61"/>
      <c r="AO805" s="61"/>
      <c r="AP805" s="61"/>
      <c r="AQ805" s="61"/>
      <c r="AR805" s="61"/>
      <c r="AS805" s="61"/>
      <c r="AT805" s="61"/>
      <c r="AU805" s="61"/>
      <c r="AV805" s="61"/>
      <c r="AW805" s="61"/>
      <c r="AX805" s="61"/>
      <c r="AY805" s="61"/>
      <c r="AZ805" s="61"/>
      <c r="BA805" s="61"/>
      <c r="BB805" s="61"/>
      <c r="BC805" s="61"/>
      <c r="BD805" s="61"/>
      <c r="BE805" s="61"/>
      <c r="BF805" s="61"/>
    </row>
    <row r="806" spans="1:58" ht="16.5" customHeight="1" x14ac:dyDescent="0.3">
      <c r="A806" s="96"/>
      <c r="B806" s="96"/>
      <c r="C806" s="96"/>
      <c r="D806" s="96"/>
      <c r="E806" s="96"/>
      <c r="F806" s="96"/>
      <c r="G806" s="61"/>
      <c r="H806" s="61"/>
      <c r="I806" s="97"/>
      <c r="J806" s="61"/>
      <c r="K806" s="61"/>
      <c r="L806" s="61"/>
      <c r="M806" s="61"/>
      <c r="N806" s="61"/>
      <c r="O806" s="61"/>
      <c r="P806" s="61"/>
      <c r="Q806" s="61"/>
      <c r="R806" s="61"/>
      <c r="S806" s="61"/>
      <c r="T806" s="61"/>
      <c r="U806" s="61"/>
      <c r="V806" s="61"/>
      <c r="W806" s="61"/>
      <c r="X806" s="61"/>
      <c r="Y806" s="61"/>
      <c r="Z806" s="61"/>
      <c r="AA806" s="61"/>
      <c r="AB806" s="61"/>
      <c r="AC806" s="61"/>
      <c r="AD806" s="61"/>
      <c r="AE806" s="61"/>
      <c r="AF806" s="61"/>
      <c r="AG806" s="61"/>
      <c r="AH806" s="61"/>
      <c r="AI806" s="61"/>
      <c r="AJ806" s="61"/>
      <c r="AK806" s="61"/>
      <c r="AL806" s="61"/>
      <c r="AM806" s="61"/>
      <c r="AN806" s="61"/>
      <c r="AO806" s="61"/>
      <c r="AP806" s="61"/>
      <c r="AQ806" s="61"/>
      <c r="AR806" s="61"/>
      <c r="AS806" s="61"/>
      <c r="AT806" s="61"/>
      <c r="AU806" s="61"/>
      <c r="AV806" s="61"/>
      <c r="AW806" s="61"/>
      <c r="AX806" s="61"/>
      <c r="AY806" s="61"/>
      <c r="AZ806" s="61"/>
      <c r="BA806" s="61"/>
      <c r="BB806" s="61"/>
      <c r="BC806" s="61"/>
      <c r="BD806" s="61"/>
      <c r="BE806" s="61"/>
      <c r="BF806" s="61"/>
    </row>
    <row r="807" spans="1:58" ht="16.5" customHeight="1" x14ac:dyDescent="0.3">
      <c r="A807" s="96"/>
      <c r="B807" s="96"/>
      <c r="C807" s="96"/>
      <c r="D807" s="96"/>
      <c r="E807" s="96"/>
      <c r="F807" s="96"/>
      <c r="G807" s="61"/>
      <c r="H807" s="61"/>
      <c r="I807" s="97"/>
      <c r="J807" s="61"/>
      <c r="K807" s="61"/>
      <c r="L807" s="61"/>
      <c r="M807" s="61"/>
      <c r="N807" s="61"/>
      <c r="O807" s="61"/>
      <c r="P807" s="61"/>
      <c r="Q807" s="61"/>
      <c r="R807" s="61"/>
      <c r="S807" s="61"/>
      <c r="T807" s="61"/>
      <c r="U807" s="61"/>
      <c r="V807" s="61"/>
      <c r="W807" s="61"/>
      <c r="X807" s="61"/>
      <c r="Y807" s="61"/>
      <c r="Z807" s="61"/>
      <c r="AA807" s="61"/>
      <c r="AB807" s="61"/>
      <c r="AC807" s="61"/>
      <c r="AD807" s="61"/>
      <c r="AE807" s="61"/>
      <c r="AF807" s="61"/>
      <c r="AG807" s="61"/>
      <c r="AH807" s="61"/>
      <c r="AI807" s="61"/>
      <c r="AJ807" s="61"/>
      <c r="AK807" s="61"/>
      <c r="AL807" s="61"/>
      <c r="AM807" s="61"/>
      <c r="AN807" s="61"/>
      <c r="AO807" s="61"/>
      <c r="AP807" s="61"/>
      <c r="AQ807" s="61"/>
      <c r="AR807" s="61"/>
      <c r="AS807" s="61"/>
      <c r="AT807" s="61"/>
      <c r="AU807" s="61"/>
      <c r="AV807" s="61"/>
      <c r="AW807" s="61"/>
      <c r="AX807" s="61"/>
      <c r="AY807" s="61"/>
      <c r="AZ807" s="61"/>
      <c r="BA807" s="61"/>
      <c r="BB807" s="61"/>
      <c r="BC807" s="61"/>
      <c r="BD807" s="61"/>
      <c r="BE807" s="61"/>
      <c r="BF807" s="61"/>
    </row>
    <row r="808" spans="1:58" ht="16.5" customHeight="1" x14ac:dyDescent="0.3">
      <c r="A808" s="96"/>
      <c r="B808" s="96"/>
      <c r="C808" s="96"/>
      <c r="D808" s="96"/>
      <c r="E808" s="96"/>
      <c r="F808" s="96"/>
      <c r="G808" s="61"/>
      <c r="H808" s="61"/>
      <c r="I808" s="97"/>
      <c r="J808" s="61"/>
      <c r="K808" s="61"/>
      <c r="L808" s="61"/>
      <c r="M808" s="61"/>
      <c r="N808" s="61"/>
      <c r="O808" s="61"/>
      <c r="P808" s="61"/>
      <c r="Q808" s="61"/>
      <c r="R808" s="61"/>
      <c r="S808" s="61"/>
      <c r="T808" s="61"/>
      <c r="U808" s="61"/>
      <c r="V808" s="61"/>
      <c r="W808" s="61"/>
      <c r="X808" s="61"/>
      <c r="Y808" s="61"/>
      <c r="Z808" s="61"/>
      <c r="AA808" s="61"/>
      <c r="AB808" s="61"/>
      <c r="AC808" s="61"/>
      <c r="AD808" s="61"/>
      <c r="AE808" s="61"/>
      <c r="AF808" s="61"/>
      <c r="AG808" s="61"/>
      <c r="AH808" s="61"/>
      <c r="AI808" s="61"/>
      <c r="AJ808" s="61"/>
      <c r="AK808" s="61"/>
      <c r="AL808" s="61"/>
      <c r="AM808" s="61"/>
      <c r="AN808" s="61"/>
      <c r="AO808" s="61"/>
      <c r="AP808" s="61"/>
      <c r="AQ808" s="61"/>
      <c r="AR808" s="61"/>
      <c r="AS808" s="61"/>
      <c r="AT808" s="61"/>
      <c r="AU808" s="61"/>
      <c r="AV808" s="61"/>
      <c r="AW808" s="61"/>
      <c r="AX808" s="61"/>
      <c r="AY808" s="61"/>
      <c r="AZ808" s="61"/>
      <c r="BA808" s="61"/>
      <c r="BB808" s="61"/>
      <c r="BC808" s="61"/>
      <c r="BD808" s="61"/>
      <c r="BE808" s="61"/>
      <c r="BF808" s="61"/>
    </row>
    <row r="809" spans="1:58" ht="16.5" customHeight="1" x14ac:dyDescent="0.3">
      <c r="A809" s="96"/>
      <c r="B809" s="96"/>
      <c r="C809" s="96"/>
      <c r="D809" s="96"/>
      <c r="E809" s="96"/>
      <c r="F809" s="96"/>
      <c r="G809" s="61"/>
      <c r="H809" s="61"/>
      <c r="I809" s="97"/>
      <c r="J809" s="61"/>
      <c r="K809" s="61"/>
      <c r="L809" s="61"/>
      <c r="M809" s="61"/>
      <c r="N809" s="61"/>
      <c r="O809" s="61"/>
      <c r="P809" s="61"/>
      <c r="Q809" s="61"/>
      <c r="R809" s="61"/>
      <c r="S809" s="61"/>
      <c r="T809" s="61"/>
      <c r="U809" s="61"/>
      <c r="V809" s="61"/>
      <c r="W809" s="61"/>
      <c r="X809" s="61"/>
      <c r="Y809" s="61"/>
      <c r="Z809" s="61"/>
      <c r="AA809" s="61"/>
      <c r="AB809" s="61"/>
      <c r="AC809" s="61"/>
      <c r="AD809" s="61"/>
      <c r="AE809" s="61"/>
      <c r="AF809" s="61"/>
      <c r="AG809" s="61"/>
      <c r="AH809" s="61"/>
      <c r="AI809" s="61"/>
      <c r="AJ809" s="61"/>
      <c r="AK809" s="61"/>
      <c r="AL809" s="61"/>
      <c r="AM809" s="61"/>
      <c r="AN809" s="61"/>
      <c r="AO809" s="61"/>
      <c r="AP809" s="61"/>
      <c r="AQ809" s="61"/>
      <c r="AR809" s="61"/>
      <c r="AS809" s="61"/>
      <c r="AT809" s="61"/>
      <c r="AU809" s="61"/>
      <c r="AV809" s="61"/>
      <c r="AW809" s="61"/>
      <c r="AX809" s="61"/>
      <c r="AY809" s="61"/>
      <c r="AZ809" s="61"/>
      <c r="BA809" s="61"/>
      <c r="BB809" s="61"/>
      <c r="BC809" s="61"/>
      <c r="BD809" s="61"/>
      <c r="BE809" s="61"/>
      <c r="BF809" s="61"/>
    </row>
    <row r="810" spans="1:58" ht="16.5" customHeight="1" x14ac:dyDescent="0.3">
      <c r="A810" s="96"/>
      <c r="B810" s="96"/>
      <c r="C810" s="96"/>
      <c r="D810" s="96"/>
      <c r="E810" s="96"/>
      <c r="F810" s="96"/>
      <c r="G810" s="61"/>
      <c r="H810" s="61"/>
      <c r="I810" s="97"/>
      <c r="J810" s="61"/>
      <c r="K810" s="61"/>
      <c r="L810" s="61"/>
      <c r="M810" s="61"/>
      <c r="N810" s="61"/>
      <c r="O810" s="61"/>
      <c r="P810" s="61"/>
      <c r="Q810" s="61"/>
      <c r="R810" s="61"/>
      <c r="S810" s="61"/>
      <c r="T810" s="61"/>
      <c r="U810" s="61"/>
      <c r="V810" s="61"/>
      <c r="W810" s="61"/>
      <c r="X810" s="61"/>
      <c r="Y810" s="61"/>
      <c r="Z810" s="61"/>
      <c r="AA810" s="61"/>
      <c r="AB810" s="61"/>
      <c r="AC810" s="61"/>
      <c r="AD810" s="61"/>
      <c r="AE810" s="61"/>
      <c r="AF810" s="61"/>
      <c r="AG810" s="61"/>
      <c r="AH810" s="61"/>
      <c r="AI810" s="61"/>
      <c r="AJ810" s="61"/>
      <c r="AK810" s="61"/>
      <c r="AL810" s="61"/>
      <c r="AM810" s="61"/>
      <c r="AN810" s="61"/>
      <c r="AO810" s="61"/>
      <c r="AP810" s="61"/>
      <c r="AQ810" s="61"/>
      <c r="AR810" s="61"/>
      <c r="AS810" s="61"/>
      <c r="AT810" s="61"/>
      <c r="AU810" s="61"/>
      <c r="AV810" s="61"/>
      <c r="AW810" s="61"/>
      <c r="AX810" s="61"/>
      <c r="AY810" s="61"/>
      <c r="AZ810" s="61"/>
      <c r="BA810" s="61"/>
      <c r="BB810" s="61"/>
      <c r="BC810" s="61"/>
      <c r="BD810" s="61"/>
      <c r="BE810" s="61"/>
      <c r="BF810" s="61"/>
    </row>
    <row r="811" spans="1:58" ht="16.5" customHeight="1" x14ac:dyDescent="0.3">
      <c r="A811" s="96"/>
      <c r="B811" s="96"/>
      <c r="C811" s="96"/>
      <c r="D811" s="96"/>
      <c r="E811" s="96"/>
      <c r="F811" s="96"/>
      <c r="G811" s="61"/>
      <c r="H811" s="61"/>
      <c r="I811" s="97"/>
      <c r="J811" s="61"/>
      <c r="K811" s="61"/>
      <c r="L811" s="61"/>
      <c r="M811" s="61"/>
      <c r="N811" s="61"/>
      <c r="O811" s="61"/>
      <c r="P811" s="61"/>
      <c r="Q811" s="61"/>
      <c r="R811" s="61"/>
      <c r="S811" s="61"/>
      <c r="T811" s="61"/>
      <c r="U811" s="61"/>
      <c r="V811" s="61"/>
      <c r="W811" s="61"/>
      <c r="X811" s="61"/>
      <c r="Y811" s="61"/>
      <c r="Z811" s="61"/>
      <c r="AA811" s="61"/>
      <c r="AB811" s="61"/>
      <c r="AC811" s="61"/>
      <c r="AD811" s="61"/>
      <c r="AE811" s="61"/>
      <c r="AF811" s="61"/>
      <c r="AG811" s="61"/>
      <c r="AH811" s="61"/>
      <c r="AI811" s="61"/>
      <c r="AJ811" s="61"/>
      <c r="AK811" s="61"/>
      <c r="AL811" s="61"/>
      <c r="AM811" s="61"/>
      <c r="AN811" s="61"/>
      <c r="AO811" s="61"/>
      <c r="AP811" s="61"/>
      <c r="AQ811" s="61"/>
      <c r="AR811" s="61"/>
      <c r="AS811" s="61"/>
      <c r="AT811" s="61"/>
      <c r="AU811" s="61"/>
      <c r="AV811" s="61"/>
      <c r="AW811" s="61"/>
      <c r="AX811" s="61"/>
      <c r="AY811" s="61"/>
      <c r="AZ811" s="61"/>
      <c r="BA811" s="61"/>
      <c r="BB811" s="61"/>
      <c r="BC811" s="61"/>
      <c r="BD811" s="61"/>
      <c r="BE811" s="61"/>
      <c r="BF811" s="61"/>
    </row>
    <row r="812" spans="1:58" ht="16.5" customHeight="1" x14ac:dyDescent="0.3">
      <c r="A812" s="96"/>
      <c r="B812" s="96"/>
      <c r="C812" s="96"/>
      <c r="D812" s="96"/>
      <c r="E812" s="96"/>
      <c r="F812" s="96"/>
      <c r="G812" s="61"/>
      <c r="H812" s="61"/>
      <c r="I812" s="97"/>
      <c r="J812" s="61"/>
      <c r="K812" s="61"/>
      <c r="L812" s="61"/>
      <c r="M812" s="61"/>
      <c r="N812" s="61"/>
      <c r="O812" s="61"/>
      <c r="P812" s="61"/>
      <c r="Q812" s="61"/>
      <c r="R812" s="61"/>
      <c r="S812" s="61"/>
      <c r="T812" s="61"/>
      <c r="U812" s="61"/>
      <c r="V812" s="61"/>
      <c r="W812" s="61"/>
      <c r="X812" s="61"/>
      <c r="Y812" s="61"/>
      <c r="Z812" s="61"/>
      <c r="AA812" s="61"/>
      <c r="AB812" s="61"/>
      <c r="AC812" s="61"/>
      <c r="AD812" s="61"/>
      <c r="AE812" s="61"/>
      <c r="AF812" s="61"/>
      <c r="AG812" s="61"/>
      <c r="AH812" s="61"/>
      <c r="AI812" s="61"/>
      <c r="AJ812" s="61"/>
      <c r="AK812" s="61"/>
      <c r="AL812" s="61"/>
      <c r="AM812" s="61"/>
      <c r="AN812" s="61"/>
      <c r="AO812" s="61"/>
      <c r="AP812" s="61"/>
      <c r="AQ812" s="61"/>
      <c r="AR812" s="61"/>
      <c r="AS812" s="61"/>
      <c r="AT812" s="61"/>
      <c r="AU812" s="61"/>
      <c r="AV812" s="61"/>
      <c r="AW812" s="61"/>
      <c r="AX812" s="61"/>
      <c r="AY812" s="61"/>
      <c r="AZ812" s="61"/>
      <c r="BA812" s="61"/>
      <c r="BB812" s="61"/>
      <c r="BC812" s="61"/>
      <c r="BD812" s="61"/>
      <c r="BE812" s="61"/>
      <c r="BF812" s="61"/>
    </row>
    <row r="813" spans="1:58" ht="16.5" customHeight="1" x14ac:dyDescent="0.3">
      <c r="A813" s="96"/>
      <c r="B813" s="96"/>
      <c r="C813" s="96"/>
      <c r="D813" s="96"/>
      <c r="E813" s="96"/>
      <c r="F813" s="96"/>
      <c r="G813" s="61"/>
      <c r="H813" s="61"/>
      <c r="I813" s="97"/>
      <c r="J813" s="61"/>
      <c r="K813" s="61"/>
      <c r="L813" s="61"/>
      <c r="M813" s="61"/>
      <c r="N813" s="61"/>
      <c r="O813" s="61"/>
      <c r="P813" s="61"/>
      <c r="Q813" s="61"/>
      <c r="R813" s="61"/>
      <c r="S813" s="61"/>
      <c r="T813" s="61"/>
      <c r="U813" s="61"/>
      <c r="V813" s="61"/>
      <c r="W813" s="61"/>
      <c r="X813" s="61"/>
      <c r="Y813" s="61"/>
      <c r="Z813" s="61"/>
      <c r="AA813" s="61"/>
      <c r="AB813" s="61"/>
      <c r="AC813" s="61"/>
      <c r="AD813" s="61"/>
      <c r="AE813" s="61"/>
      <c r="AF813" s="61"/>
      <c r="AG813" s="61"/>
      <c r="AH813" s="61"/>
      <c r="AI813" s="61"/>
      <c r="AJ813" s="61"/>
      <c r="AK813" s="61"/>
      <c r="AL813" s="61"/>
      <c r="AM813" s="61"/>
      <c r="AN813" s="61"/>
      <c r="AO813" s="61"/>
      <c r="AP813" s="61"/>
      <c r="AQ813" s="61"/>
      <c r="AR813" s="61"/>
      <c r="AS813" s="61"/>
      <c r="AT813" s="61"/>
      <c r="AU813" s="61"/>
      <c r="AV813" s="61"/>
      <c r="AW813" s="61"/>
      <c r="AX813" s="61"/>
      <c r="AY813" s="61"/>
      <c r="AZ813" s="61"/>
      <c r="BA813" s="61"/>
      <c r="BB813" s="61"/>
      <c r="BC813" s="61"/>
      <c r="BD813" s="61"/>
      <c r="BE813" s="61"/>
      <c r="BF813" s="61"/>
    </row>
    <row r="814" spans="1:58" ht="16.5" customHeight="1" x14ac:dyDescent="0.3">
      <c r="A814" s="96"/>
      <c r="B814" s="96"/>
      <c r="C814" s="96"/>
      <c r="D814" s="96"/>
      <c r="E814" s="96"/>
      <c r="F814" s="96"/>
      <c r="G814" s="61"/>
      <c r="H814" s="61"/>
      <c r="I814" s="97"/>
      <c r="J814" s="61"/>
      <c r="K814" s="61"/>
      <c r="L814" s="61"/>
      <c r="M814" s="61"/>
      <c r="N814" s="61"/>
      <c r="O814" s="61"/>
      <c r="P814" s="61"/>
      <c r="Q814" s="61"/>
      <c r="R814" s="61"/>
      <c r="S814" s="61"/>
      <c r="T814" s="61"/>
      <c r="U814" s="61"/>
      <c r="V814" s="61"/>
      <c r="W814" s="61"/>
      <c r="X814" s="61"/>
      <c r="Y814" s="61"/>
      <c r="Z814" s="61"/>
      <c r="AA814" s="61"/>
      <c r="AB814" s="61"/>
      <c r="AC814" s="61"/>
      <c r="AD814" s="61"/>
      <c r="AE814" s="61"/>
      <c r="AF814" s="61"/>
      <c r="AG814" s="61"/>
      <c r="AH814" s="61"/>
      <c r="AI814" s="61"/>
      <c r="AJ814" s="61"/>
      <c r="AK814" s="61"/>
      <c r="AL814" s="61"/>
      <c r="AM814" s="61"/>
      <c r="AN814" s="61"/>
      <c r="AO814" s="61"/>
      <c r="AP814" s="61"/>
      <c r="AQ814" s="61"/>
      <c r="AR814" s="61"/>
      <c r="AS814" s="61"/>
      <c r="AT814" s="61"/>
      <c r="AU814" s="61"/>
      <c r="AV814" s="61"/>
      <c r="AW814" s="61"/>
      <c r="AX814" s="61"/>
      <c r="AY814" s="61"/>
      <c r="AZ814" s="61"/>
      <c r="BA814" s="61"/>
      <c r="BB814" s="61"/>
      <c r="BC814" s="61"/>
      <c r="BD814" s="61"/>
      <c r="BE814" s="61"/>
      <c r="BF814" s="61"/>
    </row>
    <row r="815" spans="1:58" ht="16.5" customHeight="1" x14ac:dyDescent="0.3">
      <c r="A815" s="96"/>
      <c r="B815" s="96"/>
      <c r="C815" s="96"/>
      <c r="D815" s="96"/>
      <c r="E815" s="96"/>
      <c r="F815" s="96"/>
      <c r="G815" s="61"/>
      <c r="H815" s="61"/>
      <c r="I815" s="97"/>
      <c r="J815" s="61"/>
      <c r="K815" s="61"/>
      <c r="L815" s="61"/>
      <c r="M815" s="61"/>
      <c r="N815" s="61"/>
      <c r="O815" s="61"/>
      <c r="P815" s="61"/>
      <c r="Q815" s="61"/>
      <c r="R815" s="61"/>
      <c r="S815" s="61"/>
      <c r="T815" s="61"/>
      <c r="U815" s="61"/>
      <c r="V815" s="61"/>
      <c r="W815" s="61"/>
      <c r="X815" s="61"/>
      <c r="Y815" s="61"/>
      <c r="Z815" s="61"/>
      <c r="AA815" s="61"/>
      <c r="AB815" s="61"/>
      <c r="AC815" s="61"/>
      <c r="AD815" s="61"/>
      <c r="AE815" s="61"/>
      <c r="AF815" s="61"/>
      <c r="AG815" s="61"/>
      <c r="AH815" s="61"/>
      <c r="AI815" s="61"/>
      <c r="AJ815" s="61"/>
      <c r="AK815" s="61"/>
      <c r="AL815" s="61"/>
      <c r="AM815" s="61"/>
      <c r="AN815" s="61"/>
      <c r="AO815" s="61"/>
      <c r="AP815" s="61"/>
      <c r="AQ815" s="61"/>
      <c r="AR815" s="61"/>
      <c r="AS815" s="61"/>
      <c r="AT815" s="61"/>
      <c r="AU815" s="61"/>
      <c r="AV815" s="61"/>
      <c r="AW815" s="61"/>
      <c r="AX815" s="61"/>
      <c r="AY815" s="61"/>
      <c r="AZ815" s="61"/>
      <c r="BA815" s="61"/>
      <c r="BB815" s="61"/>
      <c r="BC815" s="61"/>
      <c r="BD815" s="61"/>
      <c r="BE815" s="61"/>
      <c r="BF815" s="61"/>
    </row>
    <row r="816" spans="1:58" ht="16.5" customHeight="1" x14ac:dyDescent="0.3">
      <c r="A816" s="96"/>
      <c r="B816" s="96"/>
      <c r="C816" s="96"/>
      <c r="D816" s="96"/>
      <c r="E816" s="96"/>
      <c r="F816" s="96"/>
      <c r="G816" s="61"/>
      <c r="H816" s="61"/>
      <c r="I816" s="97"/>
      <c r="J816" s="61"/>
      <c r="K816" s="61"/>
      <c r="L816" s="61"/>
      <c r="M816" s="61"/>
      <c r="N816" s="61"/>
      <c r="O816" s="61"/>
      <c r="P816" s="61"/>
      <c r="Q816" s="61"/>
      <c r="R816" s="61"/>
      <c r="S816" s="61"/>
      <c r="T816" s="61"/>
      <c r="U816" s="61"/>
      <c r="V816" s="61"/>
      <c r="W816" s="61"/>
      <c r="X816" s="61"/>
      <c r="Y816" s="61"/>
      <c r="Z816" s="61"/>
      <c r="AA816" s="61"/>
      <c r="AB816" s="61"/>
      <c r="AC816" s="61"/>
      <c r="AD816" s="61"/>
      <c r="AE816" s="61"/>
      <c r="AF816" s="61"/>
      <c r="AG816" s="61"/>
      <c r="AH816" s="61"/>
      <c r="AI816" s="61"/>
      <c r="AJ816" s="61"/>
      <c r="AK816" s="61"/>
      <c r="AL816" s="61"/>
      <c r="AM816" s="61"/>
      <c r="AN816" s="61"/>
      <c r="AO816" s="61"/>
      <c r="AP816" s="61"/>
      <c r="AQ816" s="61"/>
      <c r="AR816" s="61"/>
      <c r="AS816" s="61"/>
      <c r="AT816" s="61"/>
      <c r="AU816" s="61"/>
      <c r="AV816" s="61"/>
      <c r="AW816" s="61"/>
      <c r="AX816" s="61"/>
      <c r="AY816" s="61"/>
      <c r="AZ816" s="61"/>
      <c r="BA816" s="61"/>
      <c r="BB816" s="61"/>
      <c r="BC816" s="61"/>
      <c r="BD816" s="61"/>
      <c r="BE816" s="61"/>
      <c r="BF816" s="61"/>
    </row>
    <row r="817" spans="1:58" ht="16.5" customHeight="1" x14ac:dyDescent="0.3">
      <c r="A817" s="96"/>
      <c r="B817" s="96"/>
      <c r="C817" s="96"/>
      <c r="D817" s="96"/>
      <c r="E817" s="96"/>
      <c r="F817" s="96"/>
      <c r="G817" s="61"/>
      <c r="H817" s="61"/>
      <c r="I817" s="97"/>
      <c r="J817" s="61"/>
      <c r="K817" s="61"/>
      <c r="L817" s="61"/>
      <c r="M817" s="61"/>
      <c r="N817" s="61"/>
      <c r="O817" s="61"/>
      <c r="P817" s="61"/>
      <c r="Q817" s="61"/>
      <c r="R817" s="61"/>
      <c r="S817" s="61"/>
      <c r="T817" s="61"/>
      <c r="U817" s="61"/>
      <c r="V817" s="61"/>
      <c r="W817" s="61"/>
      <c r="X817" s="61"/>
      <c r="Y817" s="61"/>
      <c r="Z817" s="61"/>
      <c r="AA817" s="61"/>
      <c r="AB817" s="61"/>
      <c r="AC817" s="61"/>
      <c r="AD817" s="61"/>
      <c r="AE817" s="61"/>
      <c r="AF817" s="61"/>
      <c r="AG817" s="61"/>
      <c r="AH817" s="61"/>
      <c r="AI817" s="61"/>
      <c r="AJ817" s="61"/>
      <c r="AK817" s="61"/>
      <c r="AL817" s="61"/>
      <c r="AM817" s="61"/>
      <c r="AN817" s="61"/>
      <c r="AO817" s="61"/>
      <c r="AP817" s="61"/>
      <c r="AQ817" s="61"/>
      <c r="AR817" s="61"/>
      <c r="AS817" s="61"/>
      <c r="AT817" s="61"/>
      <c r="AU817" s="61"/>
      <c r="AV817" s="61"/>
      <c r="AW817" s="61"/>
      <c r="AX817" s="61"/>
      <c r="AY817" s="61"/>
      <c r="AZ817" s="61"/>
      <c r="BA817" s="61"/>
      <c r="BB817" s="61"/>
      <c r="BC817" s="61"/>
      <c r="BD817" s="61"/>
      <c r="BE817" s="61"/>
      <c r="BF817" s="61"/>
    </row>
    <row r="818" spans="1:58" ht="16.5" customHeight="1" x14ac:dyDescent="0.3">
      <c r="A818" s="96"/>
      <c r="B818" s="96"/>
      <c r="C818" s="96"/>
      <c r="D818" s="96"/>
      <c r="E818" s="96"/>
      <c r="F818" s="96"/>
      <c r="G818" s="61"/>
      <c r="H818" s="61"/>
      <c r="I818" s="97"/>
      <c r="J818" s="61"/>
      <c r="K818" s="61"/>
      <c r="L818" s="61"/>
      <c r="M818" s="61"/>
      <c r="N818" s="61"/>
      <c r="O818" s="61"/>
      <c r="P818" s="61"/>
      <c r="Q818" s="61"/>
      <c r="R818" s="61"/>
      <c r="S818" s="61"/>
      <c r="T818" s="61"/>
      <c r="U818" s="61"/>
      <c r="V818" s="61"/>
      <c r="W818" s="61"/>
      <c r="X818" s="61"/>
      <c r="Y818" s="61"/>
      <c r="Z818" s="61"/>
      <c r="AA818" s="61"/>
      <c r="AB818" s="61"/>
      <c r="AC818" s="61"/>
      <c r="AD818" s="61"/>
      <c r="AE818" s="61"/>
      <c r="AF818" s="61"/>
      <c r="AG818" s="61"/>
      <c r="AH818" s="61"/>
      <c r="AI818" s="61"/>
      <c r="AJ818" s="61"/>
      <c r="AK818" s="61"/>
      <c r="AL818" s="61"/>
      <c r="AM818" s="61"/>
      <c r="AN818" s="61"/>
      <c r="AO818" s="61"/>
      <c r="AP818" s="61"/>
      <c r="AQ818" s="61"/>
      <c r="AR818" s="61"/>
      <c r="AS818" s="61"/>
      <c r="AT818" s="61"/>
      <c r="AU818" s="61"/>
      <c r="AV818" s="61"/>
      <c r="AW818" s="61"/>
      <c r="AX818" s="61"/>
      <c r="AY818" s="61"/>
      <c r="AZ818" s="61"/>
      <c r="BA818" s="61"/>
      <c r="BB818" s="61"/>
      <c r="BC818" s="61"/>
      <c r="BD818" s="61"/>
      <c r="BE818" s="61"/>
      <c r="BF818" s="61"/>
    </row>
    <row r="819" spans="1:58" ht="16.5" customHeight="1" x14ac:dyDescent="0.3">
      <c r="A819" s="96"/>
      <c r="B819" s="96"/>
      <c r="C819" s="96"/>
      <c r="D819" s="96"/>
      <c r="E819" s="96"/>
      <c r="F819" s="96"/>
      <c r="G819" s="61"/>
      <c r="H819" s="61"/>
      <c r="I819" s="97"/>
      <c r="J819" s="61"/>
      <c r="K819" s="61"/>
      <c r="L819" s="61"/>
      <c r="M819" s="61"/>
      <c r="N819" s="61"/>
      <c r="O819" s="61"/>
      <c r="P819" s="61"/>
      <c r="Q819" s="61"/>
      <c r="R819" s="61"/>
      <c r="S819" s="61"/>
      <c r="T819" s="61"/>
      <c r="U819" s="61"/>
      <c r="V819" s="61"/>
      <c r="W819" s="61"/>
      <c r="X819" s="61"/>
      <c r="Y819" s="61"/>
      <c r="Z819" s="61"/>
      <c r="AA819" s="61"/>
      <c r="AB819" s="61"/>
      <c r="AC819" s="61"/>
      <c r="AD819" s="61"/>
      <c r="AE819" s="61"/>
      <c r="AF819" s="61"/>
      <c r="AG819" s="61"/>
      <c r="AH819" s="61"/>
      <c r="AI819" s="61"/>
      <c r="AJ819" s="61"/>
      <c r="AK819" s="61"/>
      <c r="AL819" s="61"/>
      <c r="AM819" s="61"/>
      <c r="AN819" s="61"/>
      <c r="AO819" s="61"/>
      <c r="AP819" s="61"/>
      <c r="AQ819" s="61"/>
      <c r="AR819" s="61"/>
      <c r="AS819" s="61"/>
      <c r="AT819" s="61"/>
      <c r="AU819" s="61"/>
      <c r="AV819" s="61"/>
      <c r="AW819" s="61"/>
      <c r="AX819" s="61"/>
      <c r="AY819" s="61"/>
      <c r="AZ819" s="61"/>
      <c r="BA819" s="61"/>
      <c r="BB819" s="61"/>
      <c r="BC819" s="61"/>
      <c r="BD819" s="61"/>
      <c r="BE819" s="61"/>
      <c r="BF819" s="61"/>
    </row>
    <row r="820" spans="1:58" ht="16.5" customHeight="1" x14ac:dyDescent="0.3">
      <c r="A820" s="96"/>
      <c r="B820" s="96"/>
      <c r="C820" s="96"/>
      <c r="D820" s="96"/>
      <c r="E820" s="96"/>
      <c r="F820" s="96"/>
      <c r="G820" s="61"/>
      <c r="H820" s="61"/>
      <c r="I820" s="97"/>
      <c r="J820" s="61"/>
      <c r="K820" s="61"/>
      <c r="L820" s="61"/>
      <c r="M820" s="61"/>
      <c r="N820" s="61"/>
      <c r="O820" s="61"/>
      <c r="P820" s="61"/>
      <c r="Q820" s="61"/>
      <c r="R820" s="61"/>
      <c r="S820" s="61"/>
      <c r="T820" s="61"/>
      <c r="U820" s="61"/>
      <c r="V820" s="61"/>
      <c r="W820" s="61"/>
      <c r="X820" s="61"/>
      <c r="Y820" s="61"/>
      <c r="Z820" s="61"/>
      <c r="AA820" s="61"/>
      <c r="AB820" s="61"/>
      <c r="AC820" s="61"/>
      <c r="AD820" s="61"/>
      <c r="AE820" s="61"/>
      <c r="AF820" s="61"/>
      <c r="AG820" s="61"/>
      <c r="AH820" s="61"/>
      <c r="AI820" s="61"/>
      <c r="AJ820" s="61"/>
      <c r="AK820" s="61"/>
      <c r="AL820" s="61"/>
      <c r="AM820" s="61"/>
      <c r="AN820" s="61"/>
      <c r="AO820" s="61"/>
      <c r="AP820" s="61"/>
      <c r="AQ820" s="61"/>
      <c r="AR820" s="61"/>
      <c r="AS820" s="61"/>
      <c r="AT820" s="61"/>
      <c r="AU820" s="61"/>
      <c r="AV820" s="61"/>
      <c r="AW820" s="61"/>
      <c r="AX820" s="61"/>
      <c r="AY820" s="61"/>
      <c r="AZ820" s="61"/>
      <c r="BA820" s="61"/>
      <c r="BB820" s="61"/>
      <c r="BC820" s="61"/>
      <c r="BD820" s="61"/>
      <c r="BE820" s="61"/>
      <c r="BF820" s="61"/>
    </row>
    <row r="821" spans="1:58" ht="16.5" customHeight="1" x14ac:dyDescent="0.3">
      <c r="A821" s="96"/>
      <c r="B821" s="96"/>
      <c r="C821" s="96"/>
      <c r="D821" s="96"/>
      <c r="E821" s="96"/>
      <c r="F821" s="96"/>
      <c r="G821" s="61"/>
      <c r="H821" s="61"/>
      <c r="I821" s="97"/>
      <c r="J821" s="61"/>
      <c r="K821" s="61"/>
      <c r="L821" s="61"/>
      <c r="M821" s="61"/>
      <c r="N821" s="61"/>
      <c r="O821" s="61"/>
      <c r="P821" s="61"/>
      <c r="Q821" s="61"/>
      <c r="R821" s="61"/>
      <c r="S821" s="61"/>
      <c r="T821" s="61"/>
      <c r="U821" s="61"/>
      <c r="V821" s="61"/>
      <c r="W821" s="61"/>
      <c r="X821" s="61"/>
      <c r="Y821" s="61"/>
      <c r="Z821" s="61"/>
      <c r="AA821" s="61"/>
      <c r="AB821" s="61"/>
      <c r="AC821" s="61"/>
      <c r="AD821" s="61"/>
      <c r="AE821" s="61"/>
      <c r="AF821" s="61"/>
      <c r="AG821" s="61"/>
      <c r="AH821" s="61"/>
      <c r="AI821" s="61"/>
      <c r="AJ821" s="61"/>
      <c r="AK821" s="61"/>
      <c r="AL821" s="61"/>
      <c r="AM821" s="61"/>
      <c r="AN821" s="61"/>
      <c r="AO821" s="61"/>
      <c r="AP821" s="61"/>
      <c r="AQ821" s="61"/>
      <c r="AR821" s="61"/>
      <c r="AS821" s="61"/>
      <c r="AT821" s="61"/>
      <c r="AU821" s="61"/>
      <c r="AV821" s="61"/>
      <c r="AW821" s="61"/>
      <c r="AX821" s="61"/>
      <c r="AY821" s="61"/>
      <c r="AZ821" s="61"/>
      <c r="BA821" s="61"/>
      <c r="BB821" s="61"/>
      <c r="BC821" s="61"/>
      <c r="BD821" s="61"/>
      <c r="BE821" s="61"/>
      <c r="BF821" s="61"/>
    </row>
    <row r="822" spans="1:58" ht="16.5" customHeight="1" x14ac:dyDescent="0.3">
      <c r="A822" s="96"/>
      <c r="B822" s="96"/>
      <c r="C822" s="96"/>
      <c r="D822" s="96"/>
      <c r="E822" s="96"/>
      <c r="F822" s="96"/>
      <c r="G822" s="61"/>
      <c r="H822" s="61"/>
      <c r="I822" s="97"/>
      <c r="J822" s="61"/>
      <c r="K822" s="61"/>
      <c r="L822" s="61"/>
      <c r="M822" s="61"/>
      <c r="N822" s="61"/>
      <c r="O822" s="61"/>
      <c r="P822" s="61"/>
      <c r="Q822" s="61"/>
      <c r="R822" s="61"/>
      <c r="S822" s="61"/>
      <c r="T822" s="61"/>
      <c r="U822" s="61"/>
      <c r="V822" s="61"/>
      <c r="W822" s="61"/>
      <c r="X822" s="61"/>
      <c r="Y822" s="61"/>
      <c r="Z822" s="61"/>
      <c r="AA822" s="61"/>
      <c r="AB822" s="61"/>
      <c r="AC822" s="61"/>
      <c r="AD822" s="61"/>
      <c r="AE822" s="61"/>
      <c r="AF822" s="61"/>
      <c r="AG822" s="61"/>
      <c r="AH822" s="61"/>
      <c r="AI822" s="61"/>
      <c r="AJ822" s="61"/>
      <c r="AK822" s="61"/>
      <c r="AL822" s="61"/>
      <c r="AM822" s="61"/>
      <c r="AN822" s="61"/>
      <c r="AO822" s="61"/>
      <c r="AP822" s="61"/>
      <c r="AQ822" s="61"/>
      <c r="AR822" s="61"/>
      <c r="AS822" s="61"/>
      <c r="AT822" s="61"/>
      <c r="AU822" s="61"/>
      <c r="AV822" s="61"/>
      <c r="AW822" s="61"/>
      <c r="AX822" s="61"/>
      <c r="AY822" s="61"/>
      <c r="AZ822" s="61"/>
      <c r="BA822" s="61"/>
      <c r="BB822" s="61"/>
      <c r="BC822" s="61"/>
      <c r="BD822" s="61"/>
      <c r="BE822" s="61"/>
      <c r="BF822" s="61"/>
    </row>
    <row r="823" spans="1:58" ht="16.5" customHeight="1" x14ac:dyDescent="0.3">
      <c r="A823" s="96"/>
      <c r="B823" s="96"/>
      <c r="C823" s="96"/>
      <c r="D823" s="96"/>
      <c r="E823" s="96"/>
      <c r="F823" s="96"/>
      <c r="G823" s="61"/>
      <c r="H823" s="61"/>
      <c r="I823" s="97"/>
      <c r="J823" s="61"/>
      <c r="K823" s="61"/>
      <c r="L823" s="61"/>
      <c r="M823" s="61"/>
      <c r="N823" s="61"/>
      <c r="O823" s="61"/>
      <c r="P823" s="61"/>
      <c r="Q823" s="61"/>
      <c r="R823" s="61"/>
      <c r="S823" s="61"/>
      <c r="T823" s="61"/>
      <c r="U823" s="61"/>
      <c r="V823" s="61"/>
      <c r="W823" s="61"/>
      <c r="X823" s="61"/>
      <c r="Y823" s="61"/>
      <c r="Z823" s="61"/>
      <c r="AA823" s="61"/>
      <c r="AB823" s="61"/>
      <c r="AC823" s="61"/>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row>
    <row r="824" spans="1:58" ht="16.5" customHeight="1" x14ac:dyDescent="0.3">
      <c r="A824" s="96"/>
      <c r="B824" s="96"/>
      <c r="C824" s="96"/>
      <c r="D824" s="96"/>
      <c r="E824" s="96"/>
      <c r="F824" s="96"/>
      <c r="G824" s="61"/>
      <c r="H824" s="61"/>
      <c r="I824" s="97"/>
      <c r="J824" s="61"/>
      <c r="K824" s="61"/>
      <c r="L824" s="61"/>
      <c r="M824" s="61"/>
      <c r="N824" s="61"/>
      <c r="O824" s="61"/>
      <c r="P824" s="61"/>
      <c r="Q824" s="61"/>
      <c r="R824" s="61"/>
      <c r="S824" s="61"/>
      <c r="T824" s="61"/>
      <c r="U824" s="61"/>
      <c r="V824" s="61"/>
      <c r="W824" s="61"/>
      <c r="X824" s="61"/>
      <c r="Y824" s="61"/>
      <c r="Z824" s="61"/>
      <c r="AA824" s="61"/>
      <c r="AB824" s="61"/>
      <c r="AC824" s="61"/>
      <c r="AD824" s="61"/>
      <c r="AE824" s="61"/>
      <c r="AF824" s="61"/>
      <c r="AG824" s="61"/>
      <c r="AH824" s="61"/>
      <c r="AI824" s="61"/>
      <c r="AJ824" s="61"/>
      <c r="AK824" s="61"/>
      <c r="AL824" s="61"/>
      <c r="AM824" s="61"/>
      <c r="AN824" s="61"/>
      <c r="AO824" s="61"/>
      <c r="AP824" s="61"/>
      <c r="AQ824" s="61"/>
      <c r="AR824" s="61"/>
      <c r="AS824" s="61"/>
      <c r="AT824" s="61"/>
      <c r="AU824" s="61"/>
      <c r="AV824" s="61"/>
      <c r="AW824" s="61"/>
      <c r="AX824" s="61"/>
      <c r="AY824" s="61"/>
      <c r="AZ824" s="61"/>
      <c r="BA824" s="61"/>
      <c r="BB824" s="61"/>
      <c r="BC824" s="61"/>
      <c r="BD824" s="61"/>
      <c r="BE824" s="61"/>
      <c r="BF824" s="61"/>
    </row>
    <row r="825" spans="1:58" ht="16.5" customHeight="1" x14ac:dyDescent="0.3">
      <c r="A825" s="96"/>
      <c r="B825" s="96"/>
      <c r="C825" s="96"/>
      <c r="D825" s="96"/>
      <c r="E825" s="96"/>
      <c r="F825" s="96"/>
      <c r="G825" s="61"/>
      <c r="H825" s="61"/>
      <c r="I825" s="97"/>
      <c r="J825" s="61"/>
      <c r="K825" s="61"/>
      <c r="L825" s="61"/>
      <c r="M825" s="61"/>
      <c r="N825" s="61"/>
      <c r="O825" s="61"/>
      <c r="P825" s="61"/>
      <c r="Q825" s="61"/>
      <c r="R825" s="61"/>
      <c r="S825" s="61"/>
      <c r="T825" s="61"/>
      <c r="U825" s="61"/>
      <c r="V825" s="61"/>
      <c r="W825" s="61"/>
      <c r="X825" s="61"/>
      <c r="Y825" s="61"/>
      <c r="Z825" s="61"/>
      <c r="AA825" s="61"/>
      <c r="AB825" s="61"/>
      <c r="AC825" s="61"/>
      <c r="AD825" s="61"/>
      <c r="AE825" s="61"/>
      <c r="AF825" s="61"/>
      <c r="AG825" s="61"/>
      <c r="AH825" s="61"/>
      <c r="AI825" s="61"/>
      <c r="AJ825" s="61"/>
      <c r="AK825" s="61"/>
      <c r="AL825" s="61"/>
      <c r="AM825" s="61"/>
      <c r="AN825" s="61"/>
      <c r="AO825" s="61"/>
      <c r="AP825" s="61"/>
      <c r="AQ825" s="61"/>
      <c r="AR825" s="61"/>
      <c r="AS825" s="61"/>
      <c r="AT825" s="61"/>
      <c r="AU825" s="61"/>
      <c r="AV825" s="61"/>
      <c r="AW825" s="61"/>
      <c r="AX825" s="61"/>
      <c r="AY825" s="61"/>
      <c r="AZ825" s="61"/>
      <c r="BA825" s="61"/>
      <c r="BB825" s="61"/>
      <c r="BC825" s="61"/>
      <c r="BD825" s="61"/>
      <c r="BE825" s="61"/>
      <c r="BF825" s="61"/>
    </row>
    <row r="826" spans="1:58" ht="16.5" customHeight="1" x14ac:dyDescent="0.3">
      <c r="A826" s="96"/>
      <c r="B826" s="96"/>
      <c r="C826" s="96"/>
      <c r="D826" s="96"/>
      <c r="E826" s="96"/>
      <c r="F826" s="96"/>
      <c r="G826" s="61"/>
      <c r="H826" s="61"/>
      <c r="I826" s="97"/>
      <c r="J826" s="61"/>
      <c r="K826" s="61"/>
      <c r="L826" s="61"/>
      <c r="M826" s="61"/>
      <c r="N826" s="61"/>
      <c r="O826" s="61"/>
      <c r="P826" s="61"/>
      <c r="Q826" s="61"/>
      <c r="R826" s="61"/>
      <c r="S826" s="61"/>
      <c r="T826" s="61"/>
      <c r="U826" s="61"/>
      <c r="V826" s="61"/>
      <c r="W826" s="61"/>
      <c r="X826" s="61"/>
      <c r="Y826" s="61"/>
      <c r="Z826" s="61"/>
      <c r="AA826" s="61"/>
      <c r="AB826" s="61"/>
      <c r="AC826" s="61"/>
      <c r="AD826" s="61"/>
      <c r="AE826" s="61"/>
      <c r="AF826" s="61"/>
      <c r="AG826" s="61"/>
      <c r="AH826" s="61"/>
      <c r="AI826" s="61"/>
      <c r="AJ826" s="61"/>
      <c r="AK826" s="61"/>
      <c r="AL826" s="61"/>
      <c r="AM826" s="61"/>
      <c r="AN826" s="61"/>
      <c r="AO826" s="61"/>
      <c r="AP826" s="61"/>
      <c r="AQ826" s="61"/>
      <c r="AR826" s="61"/>
      <c r="AS826" s="61"/>
      <c r="AT826" s="61"/>
      <c r="AU826" s="61"/>
      <c r="AV826" s="61"/>
      <c r="AW826" s="61"/>
      <c r="AX826" s="61"/>
      <c r="AY826" s="61"/>
      <c r="AZ826" s="61"/>
      <c r="BA826" s="61"/>
      <c r="BB826" s="61"/>
      <c r="BC826" s="61"/>
      <c r="BD826" s="61"/>
      <c r="BE826" s="61"/>
      <c r="BF826" s="61"/>
    </row>
    <row r="827" spans="1:58" ht="16.5" customHeight="1" x14ac:dyDescent="0.3">
      <c r="A827" s="96"/>
      <c r="B827" s="96"/>
      <c r="C827" s="96"/>
      <c r="D827" s="96"/>
      <c r="E827" s="96"/>
      <c r="F827" s="96"/>
      <c r="G827" s="61"/>
      <c r="H827" s="61"/>
      <c r="I827" s="97"/>
      <c r="J827" s="61"/>
      <c r="K827" s="61"/>
      <c r="L827" s="61"/>
      <c r="M827" s="61"/>
      <c r="N827" s="61"/>
      <c r="O827" s="61"/>
      <c r="P827" s="61"/>
      <c r="Q827" s="61"/>
      <c r="R827" s="61"/>
      <c r="S827" s="61"/>
      <c r="T827" s="61"/>
      <c r="U827" s="61"/>
      <c r="V827" s="61"/>
      <c r="W827" s="61"/>
      <c r="X827" s="61"/>
      <c r="Y827" s="61"/>
      <c r="Z827" s="61"/>
      <c r="AA827" s="61"/>
      <c r="AB827" s="61"/>
      <c r="AC827" s="61"/>
      <c r="AD827" s="61"/>
      <c r="AE827" s="61"/>
      <c r="AF827" s="61"/>
      <c r="AG827" s="61"/>
      <c r="AH827" s="61"/>
      <c r="AI827" s="61"/>
      <c r="AJ827" s="61"/>
      <c r="AK827" s="61"/>
      <c r="AL827" s="61"/>
      <c r="AM827" s="61"/>
      <c r="AN827" s="61"/>
      <c r="AO827" s="61"/>
      <c r="AP827" s="61"/>
      <c r="AQ827" s="61"/>
      <c r="AR827" s="61"/>
      <c r="AS827" s="61"/>
      <c r="AT827" s="61"/>
      <c r="AU827" s="61"/>
      <c r="AV827" s="61"/>
      <c r="AW827" s="61"/>
      <c r="AX827" s="61"/>
      <c r="AY827" s="61"/>
      <c r="AZ827" s="61"/>
      <c r="BA827" s="61"/>
      <c r="BB827" s="61"/>
      <c r="BC827" s="61"/>
      <c r="BD827" s="61"/>
      <c r="BE827" s="61"/>
      <c r="BF827" s="61"/>
    </row>
    <row r="828" spans="1:58" ht="16.5" customHeight="1" x14ac:dyDescent="0.3">
      <c r="A828" s="96"/>
      <c r="B828" s="96"/>
      <c r="C828" s="96"/>
      <c r="D828" s="96"/>
      <c r="E828" s="96"/>
      <c r="F828" s="96"/>
      <c r="G828" s="61"/>
      <c r="H828" s="61"/>
      <c r="I828" s="97"/>
      <c r="J828" s="61"/>
      <c r="K828" s="61"/>
      <c r="L828" s="61"/>
      <c r="M828" s="61"/>
      <c r="N828" s="61"/>
      <c r="O828" s="61"/>
      <c r="P828" s="61"/>
      <c r="Q828" s="61"/>
      <c r="R828" s="61"/>
      <c r="S828" s="61"/>
      <c r="T828" s="61"/>
      <c r="U828" s="61"/>
      <c r="V828" s="61"/>
      <c r="W828" s="61"/>
      <c r="X828" s="61"/>
      <c r="Y828" s="61"/>
      <c r="Z828" s="61"/>
      <c r="AA828" s="61"/>
      <c r="AB828" s="61"/>
      <c r="AC828" s="61"/>
      <c r="AD828" s="61"/>
      <c r="AE828" s="61"/>
      <c r="AF828" s="61"/>
      <c r="AG828" s="61"/>
      <c r="AH828" s="61"/>
      <c r="AI828" s="61"/>
      <c r="AJ828" s="61"/>
      <c r="AK828" s="61"/>
      <c r="AL828" s="61"/>
      <c r="AM828" s="61"/>
      <c r="AN828" s="61"/>
      <c r="AO828" s="61"/>
      <c r="AP828" s="61"/>
      <c r="AQ828" s="61"/>
      <c r="AR828" s="61"/>
      <c r="AS828" s="61"/>
      <c r="AT828" s="61"/>
      <c r="AU828" s="61"/>
      <c r="AV828" s="61"/>
      <c r="AW828" s="61"/>
      <c r="AX828" s="61"/>
      <c r="AY828" s="61"/>
      <c r="AZ828" s="61"/>
      <c r="BA828" s="61"/>
      <c r="BB828" s="61"/>
      <c r="BC828" s="61"/>
      <c r="BD828" s="61"/>
      <c r="BE828" s="61"/>
      <c r="BF828" s="61"/>
    </row>
    <row r="829" spans="1:58" ht="16.5" customHeight="1" x14ac:dyDescent="0.3">
      <c r="A829" s="96"/>
      <c r="B829" s="96"/>
      <c r="C829" s="96"/>
      <c r="D829" s="96"/>
      <c r="E829" s="96"/>
      <c r="F829" s="96"/>
      <c r="G829" s="61"/>
      <c r="H829" s="61"/>
      <c r="I829" s="97"/>
      <c r="J829" s="61"/>
      <c r="K829" s="61"/>
      <c r="L829" s="61"/>
      <c r="M829" s="61"/>
      <c r="N829" s="61"/>
      <c r="O829" s="61"/>
      <c r="P829" s="61"/>
      <c r="Q829" s="61"/>
      <c r="R829" s="61"/>
      <c r="S829" s="61"/>
      <c r="T829" s="61"/>
      <c r="U829" s="61"/>
      <c r="V829" s="61"/>
      <c r="W829" s="61"/>
      <c r="X829" s="61"/>
      <c r="Y829" s="61"/>
      <c r="Z829" s="61"/>
      <c r="AA829" s="61"/>
      <c r="AB829" s="61"/>
      <c r="AC829" s="61"/>
      <c r="AD829" s="61"/>
      <c r="AE829" s="61"/>
      <c r="AF829" s="61"/>
      <c r="AG829" s="61"/>
      <c r="AH829" s="61"/>
      <c r="AI829" s="61"/>
      <c r="AJ829" s="61"/>
      <c r="AK829" s="61"/>
      <c r="AL829" s="61"/>
      <c r="AM829" s="61"/>
      <c r="AN829" s="61"/>
      <c r="AO829" s="61"/>
      <c r="AP829" s="61"/>
      <c r="AQ829" s="61"/>
      <c r="AR829" s="61"/>
      <c r="AS829" s="61"/>
      <c r="AT829" s="61"/>
      <c r="AU829" s="61"/>
      <c r="AV829" s="61"/>
      <c r="AW829" s="61"/>
      <c r="AX829" s="61"/>
      <c r="AY829" s="61"/>
      <c r="AZ829" s="61"/>
      <c r="BA829" s="61"/>
      <c r="BB829" s="61"/>
      <c r="BC829" s="61"/>
      <c r="BD829" s="61"/>
      <c r="BE829" s="61"/>
      <c r="BF829" s="61"/>
    </row>
    <row r="830" spans="1:58" ht="16.5" customHeight="1" x14ac:dyDescent="0.3">
      <c r="A830" s="96"/>
      <c r="B830" s="96"/>
      <c r="C830" s="96"/>
      <c r="D830" s="96"/>
      <c r="E830" s="96"/>
      <c r="F830" s="96"/>
      <c r="G830" s="61"/>
      <c r="H830" s="61"/>
      <c r="I830" s="97"/>
      <c r="J830" s="61"/>
      <c r="K830" s="61"/>
      <c r="L830" s="61"/>
      <c r="M830" s="61"/>
      <c r="N830" s="61"/>
      <c r="O830" s="61"/>
      <c r="P830" s="61"/>
      <c r="Q830" s="61"/>
      <c r="R830" s="61"/>
      <c r="S830" s="61"/>
      <c r="T830" s="61"/>
      <c r="U830" s="61"/>
      <c r="V830" s="61"/>
      <c r="W830" s="61"/>
      <c r="X830" s="61"/>
      <c r="Y830" s="61"/>
      <c r="Z830" s="61"/>
      <c r="AA830" s="61"/>
      <c r="AB830" s="61"/>
      <c r="AC830" s="61"/>
      <c r="AD830" s="61"/>
      <c r="AE830" s="61"/>
      <c r="AF830" s="61"/>
      <c r="AG830" s="61"/>
      <c r="AH830" s="61"/>
      <c r="AI830" s="61"/>
      <c r="AJ830" s="61"/>
      <c r="AK830" s="61"/>
      <c r="AL830" s="61"/>
      <c r="AM830" s="61"/>
      <c r="AN830" s="61"/>
      <c r="AO830" s="61"/>
      <c r="AP830" s="61"/>
      <c r="AQ830" s="61"/>
      <c r="AR830" s="61"/>
      <c r="AS830" s="61"/>
      <c r="AT830" s="61"/>
      <c r="AU830" s="61"/>
      <c r="AV830" s="61"/>
      <c r="AW830" s="61"/>
      <c r="AX830" s="61"/>
      <c r="AY830" s="61"/>
      <c r="AZ830" s="61"/>
      <c r="BA830" s="61"/>
      <c r="BB830" s="61"/>
      <c r="BC830" s="61"/>
      <c r="BD830" s="61"/>
      <c r="BE830" s="61"/>
      <c r="BF830" s="61"/>
    </row>
    <row r="831" spans="1:58" ht="16.5" customHeight="1" x14ac:dyDescent="0.3">
      <c r="A831" s="96"/>
      <c r="B831" s="96"/>
      <c r="C831" s="96"/>
      <c r="D831" s="96"/>
      <c r="E831" s="96"/>
      <c r="F831" s="96"/>
      <c r="G831" s="61"/>
      <c r="H831" s="61"/>
      <c r="I831" s="97"/>
      <c r="J831" s="61"/>
      <c r="K831" s="61"/>
      <c r="L831" s="61"/>
      <c r="M831" s="61"/>
      <c r="N831" s="61"/>
      <c r="O831" s="61"/>
      <c r="P831" s="61"/>
      <c r="Q831" s="61"/>
      <c r="R831" s="61"/>
      <c r="S831" s="61"/>
      <c r="T831" s="61"/>
      <c r="U831" s="61"/>
      <c r="V831" s="61"/>
      <c r="W831" s="61"/>
      <c r="X831" s="61"/>
      <c r="Y831" s="61"/>
      <c r="Z831" s="61"/>
      <c r="AA831" s="61"/>
      <c r="AB831" s="61"/>
      <c r="AC831" s="61"/>
      <c r="AD831" s="61"/>
      <c r="AE831" s="61"/>
      <c r="AF831" s="61"/>
      <c r="AG831" s="61"/>
      <c r="AH831" s="61"/>
      <c r="AI831" s="61"/>
      <c r="AJ831" s="61"/>
      <c r="AK831" s="61"/>
      <c r="AL831" s="61"/>
      <c r="AM831" s="61"/>
      <c r="AN831" s="61"/>
      <c r="AO831" s="61"/>
      <c r="AP831" s="61"/>
      <c r="AQ831" s="61"/>
      <c r="AR831" s="61"/>
      <c r="AS831" s="61"/>
      <c r="AT831" s="61"/>
      <c r="AU831" s="61"/>
      <c r="AV831" s="61"/>
      <c r="AW831" s="61"/>
      <c r="AX831" s="61"/>
      <c r="AY831" s="61"/>
      <c r="AZ831" s="61"/>
      <c r="BA831" s="61"/>
      <c r="BB831" s="61"/>
      <c r="BC831" s="61"/>
      <c r="BD831" s="61"/>
      <c r="BE831" s="61"/>
      <c r="BF831" s="61"/>
    </row>
    <row r="832" spans="1:58" ht="16.5" customHeight="1" x14ac:dyDescent="0.3">
      <c r="A832" s="96"/>
      <c r="B832" s="96"/>
      <c r="C832" s="96"/>
      <c r="D832" s="96"/>
      <c r="E832" s="96"/>
      <c r="F832" s="96"/>
      <c r="G832" s="61"/>
      <c r="H832" s="61"/>
      <c r="I832" s="97"/>
      <c r="J832" s="61"/>
      <c r="K832" s="61"/>
      <c r="L832" s="61"/>
      <c r="M832" s="61"/>
      <c r="N832" s="61"/>
      <c r="O832" s="61"/>
      <c r="P832" s="61"/>
      <c r="Q832" s="61"/>
      <c r="R832" s="61"/>
      <c r="S832" s="61"/>
      <c r="T832" s="61"/>
      <c r="U832" s="61"/>
      <c r="V832" s="61"/>
      <c r="W832" s="61"/>
      <c r="X832" s="61"/>
      <c r="Y832" s="61"/>
      <c r="Z832" s="61"/>
      <c r="AA832" s="61"/>
      <c r="AB832" s="61"/>
      <c r="AC832" s="61"/>
      <c r="AD832" s="61"/>
      <c r="AE832" s="61"/>
      <c r="AF832" s="61"/>
      <c r="AG832" s="61"/>
      <c r="AH832" s="61"/>
      <c r="AI832" s="61"/>
      <c r="AJ832" s="61"/>
      <c r="AK832" s="61"/>
      <c r="AL832" s="61"/>
      <c r="AM832" s="61"/>
      <c r="AN832" s="61"/>
      <c r="AO832" s="61"/>
      <c r="AP832" s="61"/>
      <c r="AQ832" s="61"/>
      <c r="AR832" s="61"/>
      <c r="AS832" s="61"/>
      <c r="AT832" s="61"/>
      <c r="AU832" s="61"/>
      <c r="AV832" s="61"/>
      <c r="AW832" s="61"/>
      <c r="AX832" s="61"/>
      <c r="AY832" s="61"/>
      <c r="AZ832" s="61"/>
      <c r="BA832" s="61"/>
      <c r="BB832" s="61"/>
      <c r="BC832" s="61"/>
      <c r="BD832" s="61"/>
      <c r="BE832" s="61"/>
      <c r="BF832" s="61"/>
    </row>
    <row r="833" spans="1:58" ht="16.5" customHeight="1" x14ac:dyDescent="0.3">
      <c r="A833" s="96"/>
      <c r="B833" s="96"/>
      <c r="C833" s="96"/>
      <c r="D833" s="96"/>
      <c r="E833" s="96"/>
      <c r="F833" s="96"/>
      <c r="G833" s="61"/>
      <c r="H833" s="61"/>
      <c r="I833" s="97"/>
      <c r="J833" s="61"/>
      <c r="K833" s="61"/>
      <c r="L833" s="61"/>
      <c r="M833" s="61"/>
      <c r="N833" s="61"/>
      <c r="O833" s="61"/>
      <c r="P833" s="61"/>
      <c r="Q833" s="61"/>
      <c r="R833" s="61"/>
      <c r="S833" s="61"/>
      <c r="T833" s="61"/>
      <c r="U833" s="61"/>
      <c r="V833" s="61"/>
      <c r="W833" s="61"/>
      <c r="X833" s="61"/>
      <c r="Y833" s="61"/>
      <c r="Z833" s="61"/>
      <c r="AA833" s="61"/>
      <c r="AB833" s="61"/>
      <c r="AC833" s="61"/>
      <c r="AD833" s="61"/>
      <c r="AE833" s="61"/>
      <c r="AF833" s="61"/>
      <c r="AG833" s="61"/>
      <c r="AH833" s="61"/>
      <c r="AI833" s="61"/>
      <c r="AJ833" s="61"/>
      <c r="AK833" s="61"/>
      <c r="AL833" s="61"/>
      <c r="AM833" s="61"/>
      <c r="AN833" s="61"/>
      <c r="AO833" s="61"/>
      <c r="AP833" s="61"/>
      <c r="AQ833" s="61"/>
      <c r="AR833" s="61"/>
      <c r="AS833" s="61"/>
      <c r="AT833" s="61"/>
      <c r="AU833" s="61"/>
      <c r="AV833" s="61"/>
      <c r="AW833" s="61"/>
      <c r="AX833" s="61"/>
      <c r="AY833" s="61"/>
      <c r="AZ833" s="61"/>
      <c r="BA833" s="61"/>
      <c r="BB833" s="61"/>
      <c r="BC833" s="61"/>
      <c r="BD833" s="61"/>
      <c r="BE833" s="61"/>
      <c r="BF833" s="61"/>
    </row>
    <row r="834" spans="1:58" ht="16.5" customHeight="1" x14ac:dyDescent="0.3">
      <c r="A834" s="96"/>
      <c r="B834" s="96"/>
      <c r="C834" s="96"/>
      <c r="D834" s="96"/>
      <c r="E834" s="96"/>
      <c r="F834" s="96"/>
      <c r="G834" s="61"/>
      <c r="H834" s="61"/>
      <c r="I834" s="97"/>
      <c r="J834" s="61"/>
      <c r="K834" s="61"/>
      <c r="L834" s="61"/>
      <c r="M834" s="61"/>
      <c r="N834" s="61"/>
      <c r="O834" s="61"/>
      <c r="P834" s="61"/>
      <c r="Q834" s="61"/>
      <c r="R834" s="61"/>
      <c r="S834" s="61"/>
      <c r="T834" s="61"/>
      <c r="U834" s="61"/>
      <c r="V834" s="61"/>
      <c r="W834" s="61"/>
      <c r="X834" s="61"/>
      <c r="Y834" s="61"/>
      <c r="Z834" s="61"/>
      <c r="AA834" s="61"/>
      <c r="AB834" s="61"/>
      <c r="AC834" s="61"/>
      <c r="AD834" s="61"/>
      <c r="AE834" s="61"/>
      <c r="AF834" s="61"/>
      <c r="AG834" s="61"/>
      <c r="AH834" s="61"/>
      <c r="AI834" s="61"/>
      <c r="AJ834" s="61"/>
      <c r="AK834" s="61"/>
      <c r="AL834" s="61"/>
      <c r="AM834" s="61"/>
      <c r="AN834" s="61"/>
      <c r="AO834" s="61"/>
      <c r="AP834" s="61"/>
      <c r="AQ834" s="61"/>
      <c r="AR834" s="61"/>
      <c r="AS834" s="61"/>
      <c r="AT834" s="61"/>
      <c r="AU834" s="61"/>
      <c r="AV834" s="61"/>
      <c r="AW834" s="61"/>
      <c r="AX834" s="61"/>
      <c r="AY834" s="61"/>
      <c r="AZ834" s="61"/>
      <c r="BA834" s="61"/>
      <c r="BB834" s="61"/>
      <c r="BC834" s="61"/>
      <c r="BD834" s="61"/>
      <c r="BE834" s="61"/>
      <c r="BF834" s="61"/>
    </row>
    <row r="835" spans="1:58" ht="16.5" customHeight="1" x14ac:dyDescent="0.3">
      <c r="A835" s="96"/>
      <c r="B835" s="96"/>
      <c r="C835" s="96"/>
      <c r="D835" s="96"/>
      <c r="E835" s="96"/>
      <c r="F835" s="96"/>
      <c r="G835" s="61"/>
      <c r="H835" s="61"/>
      <c r="I835" s="97"/>
      <c r="J835" s="61"/>
      <c r="K835" s="61"/>
      <c r="L835" s="61"/>
      <c r="M835" s="61"/>
      <c r="N835" s="61"/>
      <c r="O835" s="61"/>
      <c r="P835" s="61"/>
      <c r="Q835" s="61"/>
      <c r="R835" s="61"/>
      <c r="S835" s="61"/>
      <c r="T835" s="61"/>
      <c r="U835" s="61"/>
      <c r="V835" s="61"/>
      <c r="W835" s="61"/>
      <c r="X835" s="61"/>
      <c r="Y835" s="61"/>
      <c r="Z835" s="61"/>
      <c r="AA835" s="61"/>
      <c r="AB835" s="61"/>
      <c r="AC835" s="61"/>
      <c r="AD835" s="61"/>
      <c r="AE835" s="61"/>
      <c r="AF835" s="61"/>
      <c r="AG835" s="61"/>
      <c r="AH835" s="61"/>
      <c r="AI835" s="61"/>
      <c r="AJ835" s="61"/>
      <c r="AK835" s="61"/>
      <c r="AL835" s="61"/>
      <c r="AM835" s="61"/>
      <c r="AN835" s="61"/>
      <c r="AO835" s="61"/>
      <c r="AP835" s="61"/>
      <c r="AQ835" s="61"/>
      <c r="AR835" s="61"/>
      <c r="AS835" s="61"/>
      <c r="AT835" s="61"/>
      <c r="AU835" s="61"/>
      <c r="AV835" s="61"/>
      <c r="AW835" s="61"/>
      <c r="AX835" s="61"/>
      <c r="AY835" s="61"/>
      <c r="AZ835" s="61"/>
      <c r="BA835" s="61"/>
      <c r="BB835" s="61"/>
      <c r="BC835" s="61"/>
      <c r="BD835" s="61"/>
      <c r="BE835" s="61"/>
      <c r="BF835" s="61"/>
    </row>
    <row r="836" spans="1:58" ht="16.5" customHeight="1" x14ac:dyDescent="0.3">
      <c r="A836" s="96"/>
      <c r="B836" s="96"/>
      <c r="C836" s="96"/>
      <c r="D836" s="96"/>
      <c r="E836" s="96"/>
      <c r="F836" s="96"/>
      <c r="G836" s="61"/>
      <c r="H836" s="61"/>
      <c r="I836" s="97"/>
      <c r="J836" s="61"/>
      <c r="K836" s="61"/>
      <c r="L836" s="61"/>
      <c r="M836" s="61"/>
      <c r="N836" s="61"/>
      <c r="O836" s="61"/>
      <c r="P836" s="61"/>
      <c r="Q836" s="61"/>
      <c r="R836" s="61"/>
      <c r="S836" s="61"/>
      <c r="T836" s="61"/>
      <c r="U836" s="61"/>
      <c r="V836" s="61"/>
      <c r="W836" s="61"/>
      <c r="X836" s="61"/>
      <c r="Y836" s="61"/>
      <c r="Z836" s="61"/>
      <c r="AA836" s="61"/>
      <c r="AB836" s="61"/>
      <c r="AC836" s="61"/>
      <c r="AD836" s="61"/>
      <c r="AE836" s="61"/>
      <c r="AF836" s="61"/>
      <c r="AG836" s="61"/>
      <c r="AH836" s="61"/>
      <c r="AI836" s="61"/>
      <c r="AJ836" s="61"/>
      <c r="AK836" s="61"/>
      <c r="AL836" s="61"/>
      <c r="AM836" s="61"/>
      <c r="AN836" s="61"/>
      <c r="AO836" s="61"/>
      <c r="AP836" s="61"/>
      <c r="AQ836" s="61"/>
      <c r="AR836" s="61"/>
      <c r="AS836" s="61"/>
      <c r="AT836" s="61"/>
      <c r="AU836" s="61"/>
      <c r="AV836" s="61"/>
      <c r="AW836" s="61"/>
      <c r="AX836" s="61"/>
      <c r="AY836" s="61"/>
      <c r="AZ836" s="61"/>
      <c r="BA836" s="61"/>
      <c r="BB836" s="61"/>
      <c r="BC836" s="61"/>
      <c r="BD836" s="61"/>
      <c r="BE836" s="61"/>
      <c r="BF836" s="61"/>
    </row>
    <row r="837" spans="1:58" ht="16.5" customHeight="1" x14ac:dyDescent="0.3">
      <c r="A837" s="96"/>
      <c r="B837" s="96"/>
      <c r="C837" s="96"/>
      <c r="D837" s="96"/>
      <c r="E837" s="96"/>
      <c r="F837" s="96"/>
      <c r="G837" s="61"/>
      <c r="H837" s="61"/>
      <c r="I837" s="97"/>
      <c r="J837" s="61"/>
      <c r="K837" s="61"/>
      <c r="L837" s="61"/>
      <c r="M837" s="61"/>
      <c r="N837" s="61"/>
      <c r="O837" s="61"/>
      <c r="P837" s="61"/>
      <c r="Q837" s="61"/>
      <c r="R837" s="61"/>
      <c r="S837" s="61"/>
      <c r="T837" s="61"/>
      <c r="U837" s="61"/>
      <c r="V837" s="61"/>
      <c r="W837" s="61"/>
      <c r="X837" s="61"/>
      <c r="Y837" s="61"/>
      <c r="Z837" s="61"/>
      <c r="AA837" s="61"/>
      <c r="AB837" s="61"/>
      <c r="AC837" s="61"/>
      <c r="AD837" s="61"/>
      <c r="AE837" s="61"/>
      <c r="AF837" s="61"/>
      <c r="AG837" s="61"/>
      <c r="AH837" s="61"/>
      <c r="AI837" s="61"/>
      <c r="AJ837" s="61"/>
      <c r="AK837" s="61"/>
      <c r="AL837" s="61"/>
      <c r="AM837" s="61"/>
      <c r="AN837" s="61"/>
      <c r="AO837" s="61"/>
      <c r="AP837" s="61"/>
      <c r="AQ837" s="61"/>
      <c r="AR837" s="61"/>
      <c r="AS837" s="61"/>
      <c r="AT837" s="61"/>
      <c r="AU837" s="61"/>
      <c r="AV837" s="61"/>
      <c r="AW837" s="61"/>
      <c r="AX837" s="61"/>
      <c r="AY837" s="61"/>
      <c r="AZ837" s="61"/>
      <c r="BA837" s="61"/>
      <c r="BB837" s="61"/>
      <c r="BC837" s="61"/>
      <c r="BD837" s="61"/>
      <c r="BE837" s="61"/>
      <c r="BF837" s="61"/>
    </row>
    <row r="838" spans="1:58" ht="16.5" customHeight="1" x14ac:dyDescent="0.3">
      <c r="A838" s="96"/>
      <c r="B838" s="96"/>
      <c r="C838" s="96"/>
      <c r="D838" s="96"/>
      <c r="E838" s="96"/>
      <c r="F838" s="96"/>
      <c r="G838" s="61"/>
      <c r="H838" s="61"/>
      <c r="I838" s="97"/>
      <c r="J838" s="61"/>
      <c r="K838" s="61"/>
      <c r="L838" s="61"/>
      <c r="M838" s="61"/>
      <c r="N838" s="61"/>
      <c r="O838" s="61"/>
      <c r="P838" s="61"/>
      <c r="Q838" s="61"/>
      <c r="R838" s="61"/>
      <c r="S838" s="61"/>
      <c r="T838" s="61"/>
      <c r="U838" s="61"/>
      <c r="V838" s="61"/>
      <c r="W838" s="61"/>
      <c r="X838" s="61"/>
      <c r="Y838" s="61"/>
      <c r="Z838" s="61"/>
      <c r="AA838" s="61"/>
      <c r="AB838" s="61"/>
      <c r="AC838" s="61"/>
      <c r="AD838" s="61"/>
      <c r="AE838" s="61"/>
      <c r="AF838" s="61"/>
      <c r="AG838" s="61"/>
      <c r="AH838" s="61"/>
      <c r="AI838" s="61"/>
      <c r="AJ838" s="61"/>
      <c r="AK838" s="61"/>
      <c r="AL838" s="61"/>
      <c r="AM838" s="61"/>
      <c r="AN838" s="61"/>
      <c r="AO838" s="61"/>
      <c r="AP838" s="61"/>
      <c r="AQ838" s="61"/>
      <c r="AR838" s="61"/>
      <c r="AS838" s="61"/>
      <c r="AT838" s="61"/>
      <c r="AU838" s="61"/>
      <c r="AV838" s="61"/>
      <c r="AW838" s="61"/>
      <c r="AX838" s="61"/>
      <c r="AY838" s="61"/>
      <c r="AZ838" s="61"/>
      <c r="BA838" s="61"/>
      <c r="BB838" s="61"/>
      <c r="BC838" s="61"/>
      <c r="BD838" s="61"/>
      <c r="BE838" s="61"/>
      <c r="BF838" s="61"/>
    </row>
    <row r="839" spans="1:58" ht="16.5" customHeight="1" x14ac:dyDescent="0.3">
      <c r="A839" s="96"/>
      <c r="B839" s="96"/>
      <c r="C839" s="96"/>
      <c r="D839" s="96"/>
      <c r="E839" s="96"/>
      <c r="F839" s="96"/>
      <c r="G839" s="61"/>
      <c r="H839" s="61"/>
      <c r="I839" s="97"/>
      <c r="J839" s="61"/>
      <c r="K839" s="61"/>
      <c r="L839" s="61"/>
      <c r="M839" s="61"/>
      <c r="N839" s="61"/>
      <c r="O839" s="61"/>
      <c r="P839" s="61"/>
      <c r="Q839" s="61"/>
      <c r="R839" s="61"/>
      <c r="S839" s="61"/>
      <c r="T839" s="61"/>
      <c r="U839" s="61"/>
      <c r="V839" s="61"/>
      <c r="W839" s="61"/>
      <c r="X839" s="61"/>
      <c r="Y839" s="61"/>
      <c r="Z839" s="61"/>
      <c r="AA839" s="61"/>
      <c r="AB839" s="61"/>
      <c r="AC839" s="61"/>
      <c r="AD839" s="61"/>
      <c r="AE839" s="61"/>
      <c r="AF839" s="61"/>
      <c r="AG839" s="61"/>
      <c r="AH839" s="61"/>
      <c r="AI839" s="61"/>
      <c r="AJ839" s="61"/>
      <c r="AK839" s="61"/>
      <c r="AL839" s="61"/>
      <c r="AM839" s="61"/>
      <c r="AN839" s="61"/>
      <c r="AO839" s="61"/>
      <c r="AP839" s="61"/>
      <c r="AQ839" s="61"/>
      <c r="AR839" s="61"/>
      <c r="AS839" s="61"/>
      <c r="AT839" s="61"/>
      <c r="AU839" s="61"/>
      <c r="AV839" s="61"/>
      <c r="AW839" s="61"/>
      <c r="AX839" s="61"/>
      <c r="AY839" s="61"/>
      <c r="AZ839" s="61"/>
      <c r="BA839" s="61"/>
      <c r="BB839" s="61"/>
      <c r="BC839" s="61"/>
      <c r="BD839" s="61"/>
      <c r="BE839" s="61"/>
      <c r="BF839" s="61"/>
    </row>
    <row r="840" spans="1:58" ht="16.5" customHeight="1" x14ac:dyDescent="0.3">
      <c r="A840" s="96"/>
      <c r="B840" s="96"/>
      <c r="C840" s="96"/>
      <c r="D840" s="96"/>
      <c r="E840" s="96"/>
      <c r="F840" s="96"/>
      <c r="G840" s="61"/>
      <c r="H840" s="61"/>
      <c r="I840" s="97"/>
      <c r="J840" s="61"/>
      <c r="K840" s="61"/>
      <c r="L840" s="61"/>
      <c r="M840" s="61"/>
      <c r="N840" s="61"/>
      <c r="O840" s="61"/>
      <c r="P840" s="61"/>
      <c r="Q840" s="61"/>
      <c r="R840" s="61"/>
      <c r="S840" s="61"/>
      <c r="T840" s="61"/>
      <c r="U840" s="61"/>
      <c r="V840" s="61"/>
      <c r="W840" s="61"/>
      <c r="X840" s="61"/>
      <c r="Y840" s="61"/>
      <c r="Z840" s="61"/>
      <c r="AA840" s="61"/>
      <c r="AB840" s="61"/>
      <c r="AC840" s="61"/>
      <c r="AD840" s="61"/>
      <c r="AE840" s="61"/>
      <c r="AF840" s="61"/>
      <c r="AG840" s="61"/>
      <c r="AH840" s="61"/>
      <c r="AI840" s="61"/>
      <c r="AJ840" s="61"/>
      <c r="AK840" s="61"/>
      <c r="AL840" s="61"/>
      <c r="AM840" s="61"/>
      <c r="AN840" s="61"/>
      <c r="AO840" s="61"/>
      <c r="AP840" s="61"/>
      <c r="AQ840" s="61"/>
      <c r="AR840" s="61"/>
      <c r="AS840" s="61"/>
      <c r="AT840" s="61"/>
      <c r="AU840" s="61"/>
      <c r="AV840" s="61"/>
      <c r="AW840" s="61"/>
      <c r="AX840" s="61"/>
      <c r="AY840" s="61"/>
      <c r="AZ840" s="61"/>
      <c r="BA840" s="61"/>
      <c r="BB840" s="61"/>
      <c r="BC840" s="61"/>
      <c r="BD840" s="61"/>
      <c r="BE840" s="61"/>
      <c r="BF840" s="61"/>
    </row>
    <row r="841" spans="1:58" ht="16.5" customHeight="1" x14ac:dyDescent="0.3">
      <c r="A841" s="96"/>
      <c r="B841" s="96"/>
      <c r="C841" s="96"/>
      <c r="D841" s="96"/>
      <c r="E841" s="96"/>
      <c r="F841" s="96"/>
      <c r="G841" s="61"/>
      <c r="H841" s="61"/>
      <c r="I841" s="97"/>
      <c r="J841" s="61"/>
      <c r="K841" s="61"/>
      <c r="L841" s="61"/>
      <c r="M841" s="61"/>
      <c r="N841" s="61"/>
      <c r="O841" s="61"/>
      <c r="P841" s="61"/>
      <c r="Q841" s="61"/>
      <c r="R841" s="61"/>
      <c r="S841" s="61"/>
      <c r="T841" s="61"/>
      <c r="U841" s="61"/>
      <c r="V841" s="61"/>
      <c r="W841" s="61"/>
      <c r="X841" s="61"/>
      <c r="Y841" s="61"/>
      <c r="Z841" s="61"/>
      <c r="AA841" s="61"/>
      <c r="AB841" s="61"/>
      <c r="AC841" s="61"/>
      <c r="AD841" s="61"/>
      <c r="AE841" s="61"/>
      <c r="AF841" s="61"/>
      <c r="AG841" s="61"/>
      <c r="AH841" s="61"/>
      <c r="AI841" s="61"/>
      <c r="AJ841" s="61"/>
      <c r="AK841" s="61"/>
      <c r="AL841" s="61"/>
      <c r="AM841" s="61"/>
      <c r="AN841" s="61"/>
      <c r="AO841" s="61"/>
      <c r="AP841" s="61"/>
      <c r="AQ841" s="61"/>
      <c r="AR841" s="61"/>
      <c r="AS841" s="61"/>
      <c r="AT841" s="61"/>
      <c r="AU841" s="61"/>
      <c r="AV841" s="61"/>
      <c r="AW841" s="61"/>
      <c r="AX841" s="61"/>
      <c r="AY841" s="61"/>
      <c r="AZ841" s="61"/>
      <c r="BA841" s="61"/>
      <c r="BB841" s="61"/>
      <c r="BC841" s="61"/>
      <c r="BD841" s="61"/>
      <c r="BE841" s="61"/>
      <c r="BF841" s="61"/>
    </row>
    <row r="842" spans="1:58" ht="16.5" customHeight="1" x14ac:dyDescent="0.3">
      <c r="A842" s="96"/>
      <c r="B842" s="96"/>
      <c r="C842" s="96"/>
      <c r="D842" s="96"/>
      <c r="E842" s="96"/>
      <c r="F842" s="96"/>
      <c r="G842" s="61"/>
      <c r="H842" s="61"/>
      <c r="I842" s="97"/>
      <c r="J842" s="61"/>
      <c r="K842" s="61"/>
      <c r="L842" s="61"/>
      <c r="M842" s="61"/>
      <c r="N842" s="61"/>
      <c r="O842" s="61"/>
      <c r="P842" s="61"/>
      <c r="Q842" s="61"/>
      <c r="R842" s="61"/>
      <c r="S842" s="61"/>
      <c r="T842" s="61"/>
      <c r="U842" s="61"/>
      <c r="V842" s="61"/>
      <c r="W842" s="61"/>
      <c r="X842" s="61"/>
      <c r="Y842" s="61"/>
      <c r="Z842" s="61"/>
      <c r="AA842" s="61"/>
      <c r="AB842" s="61"/>
      <c r="AC842" s="61"/>
      <c r="AD842" s="61"/>
      <c r="AE842" s="61"/>
      <c r="AF842" s="61"/>
      <c r="AG842" s="61"/>
      <c r="AH842" s="61"/>
      <c r="AI842" s="61"/>
      <c r="AJ842" s="61"/>
      <c r="AK842" s="61"/>
      <c r="AL842" s="61"/>
      <c r="AM842" s="61"/>
      <c r="AN842" s="61"/>
      <c r="AO842" s="61"/>
      <c r="AP842" s="61"/>
      <c r="AQ842" s="61"/>
      <c r="AR842" s="61"/>
      <c r="AS842" s="61"/>
      <c r="AT842" s="61"/>
      <c r="AU842" s="61"/>
      <c r="AV842" s="61"/>
      <c r="AW842" s="61"/>
      <c r="AX842" s="61"/>
      <c r="AY842" s="61"/>
      <c r="AZ842" s="61"/>
      <c r="BA842" s="61"/>
      <c r="BB842" s="61"/>
      <c r="BC842" s="61"/>
      <c r="BD842" s="61"/>
      <c r="BE842" s="61"/>
      <c r="BF842" s="61"/>
    </row>
    <row r="843" spans="1:58" ht="16.5" customHeight="1" x14ac:dyDescent="0.3">
      <c r="A843" s="96"/>
      <c r="B843" s="96"/>
      <c r="C843" s="96"/>
      <c r="D843" s="96"/>
      <c r="E843" s="96"/>
      <c r="F843" s="96"/>
      <c r="G843" s="61"/>
      <c r="H843" s="61"/>
      <c r="I843" s="97"/>
      <c r="J843" s="61"/>
      <c r="K843" s="61"/>
      <c r="L843" s="61"/>
      <c r="M843" s="61"/>
      <c r="N843" s="61"/>
      <c r="O843" s="61"/>
      <c r="P843" s="61"/>
      <c r="Q843" s="61"/>
      <c r="R843" s="61"/>
      <c r="S843" s="61"/>
      <c r="T843" s="61"/>
      <c r="U843" s="61"/>
      <c r="V843" s="61"/>
      <c r="W843" s="61"/>
      <c r="X843" s="61"/>
      <c r="Y843" s="61"/>
      <c r="Z843" s="61"/>
      <c r="AA843" s="61"/>
      <c r="AB843" s="61"/>
      <c r="AC843" s="61"/>
      <c r="AD843" s="61"/>
      <c r="AE843" s="61"/>
      <c r="AF843" s="61"/>
      <c r="AG843" s="61"/>
      <c r="AH843" s="61"/>
      <c r="AI843" s="61"/>
      <c r="AJ843" s="61"/>
      <c r="AK843" s="61"/>
      <c r="AL843" s="61"/>
      <c r="AM843" s="61"/>
      <c r="AN843" s="61"/>
      <c r="AO843" s="61"/>
      <c r="AP843" s="61"/>
      <c r="AQ843" s="61"/>
      <c r="AR843" s="61"/>
      <c r="AS843" s="61"/>
      <c r="AT843" s="61"/>
      <c r="AU843" s="61"/>
      <c r="AV843" s="61"/>
      <c r="AW843" s="61"/>
      <c r="AX843" s="61"/>
      <c r="AY843" s="61"/>
      <c r="AZ843" s="61"/>
      <c r="BA843" s="61"/>
      <c r="BB843" s="61"/>
      <c r="BC843" s="61"/>
      <c r="BD843" s="61"/>
      <c r="BE843" s="61"/>
      <c r="BF843" s="61"/>
    </row>
    <row r="844" spans="1:58" ht="16.5" customHeight="1" x14ac:dyDescent="0.3">
      <c r="A844" s="96"/>
      <c r="B844" s="96"/>
      <c r="C844" s="96"/>
      <c r="D844" s="96"/>
      <c r="E844" s="96"/>
      <c r="F844" s="96"/>
      <c r="G844" s="61"/>
      <c r="H844" s="61"/>
      <c r="I844" s="97"/>
      <c r="J844" s="61"/>
      <c r="K844" s="61"/>
      <c r="L844" s="61"/>
      <c r="M844" s="61"/>
      <c r="N844" s="61"/>
      <c r="O844" s="61"/>
      <c r="P844" s="61"/>
      <c r="Q844" s="61"/>
      <c r="R844" s="61"/>
      <c r="S844" s="61"/>
      <c r="T844" s="61"/>
      <c r="U844" s="61"/>
      <c r="V844" s="61"/>
      <c r="W844" s="61"/>
      <c r="X844" s="61"/>
      <c r="Y844" s="61"/>
      <c r="Z844" s="61"/>
      <c r="AA844" s="61"/>
      <c r="AB844" s="61"/>
      <c r="AC844" s="61"/>
      <c r="AD844" s="61"/>
      <c r="AE844" s="61"/>
      <c r="AF844" s="61"/>
      <c r="AG844" s="61"/>
      <c r="AH844" s="61"/>
      <c r="AI844" s="61"/>
      <c r="AJ844" s="61"/>
      <c r="AK844" s="61"/>
      <c r="AL844" s="61"/>
      <c r="AM844" s="61"/>
      <c r="AN844" s="61"/>
      <c r="AO844" s="61"/>
      <c r="AP844" s="61"/>
      <c r="AQ844" s="61"/>
      <c r="AR844" s="61"/>
      <c r="AS844" s="61"/>
      <c r="AT844" s="61"/>
      <c r="AU844" s="61"/>
      <c r="AV844" s="61"/>
      <c r="AW844" s="61"/>
      <c r="AX844" s="61"/>
      <c r="AY844" s="61"/>
      <c r="AZ844" s="61"/>
      <c r="BA844" s="61"/>
      <c r="BB844" s="61"/>
      <c r="BC844" s="61"/>
      <c r="BD844" s="61"/>
      <c r="BE844" s="61"/>
      <c r="BF844" s="61"/>
    </row>
    <row r="845" spans="1:58" ht="16.5" customHeight="1" x14ac:dyDescent="0.3">
      <c r="A845" s="96"/>
      <c r="B845" s="96"/>
      <c r="C845" s="96"/>
      <c r="D845" s="96"/>
      <c r="E845" s="96"/>
      <c r="F845" s="96"/>
      <c r="G845" s="61"/>
      <c r="H845" s="61"/>
      <c r="I845" s="97"/>
      <c r="J845" s="61"/>
      <c r="K845" s="61"/>
      <c r="L845" s="61"/>
      <c r="M845" s="61"/>
      <c r="N845" s="61"/>
      <c r="O845" s="61"/>
      <c r="P845" s="61"/>
      <c r="Q845" s="61"/>
      <c r="R845" s="61"/>
      <c r="S845" s="61"/>
      <c r="T845" s="61"/>
      <c r="U845" s="61"/>
      <c r="V845" s="61"/>
      <c r="W845" s="61"/>
      <c r="X845" s="61"/>
      <c r="Y845" s="61"/>
      <c r="Z845" s="61"/>
      <c r="AA845" s="61"/>
      <c r="AB845" s="61"/>
      <c r="AC845" s="61"/>
      <c r="AD845" s="61"/>
      <c r="AE845" s="61"/>
      <c r="AF845" s="61"/>
      <c r="AG845" s="61"/>
      <c r="AH845" s="61"/>
      <c r="AI845" s="61"/>
      <c r="AJ845" s="61"/>
      <c r="AK845" s="61"/>
      <c r="AL845" s="61"/>
      <c r="AM845" s="61"/>
      <c r="AN845" s="61"/>
      <c r="AO845" s="61"/>
      <c r="AP845" s="61"/>
      <c r="AQ845" s="61"/>
      <c r="AR845" s="61"/>
      <c r="AS845" s="61"/>
      <c r="AT845" s="61"/>
      <c r="AU845" s="61"/>
      <c r="AV845" s="61"/>
      <c r="AW845" s="61"/>
      <c r="AX845" s="61"/>
      <c r="AY845" s="61"/>
      <c r="AZ845" s="61"/>
      <c r="BA845" s="61"/>
      <c r="BB845" s="61"/>
      <c r="BC845" s="61"/>
      <c r="BD845" s="61"/>
      <c r="BE845" s="61"/>
      <c r="BF845" s="61"/>
    </row>
    <row r="846" spans="1:58" ht="16.5" customHeight="1" x14ac:dyDescent="0.3">
      <c r="A846" s="96"/>
      <c r="B846" s="96"/>
      <c r="C846" s="96"/>
      <c r="D846" s="96"/>
      <c r="E846" s="96"/>
      <c r="F846" s="96"/>
      <c r="G846" s="61"/>
      <c r="H846" s="61"/>
      <c r="I846" s="97"/>
      <c r="J846" s="61"/>
      <c r="K846" s="61"/>
      <c r="L846" s="61"/>
      <c r="M846" s="61"/>
      <c r="N846" s="61"/>
      <c r="O846" s="61"/>
      <c r="P846" s="61"/>
      <c r="Q846" s="61"/>
      <c r="R846" s="61"/>
      <c r="S846" s="61"/>
      <c r="T846" s="61"/>
      <c r="U846" s="61"/>
      <c r="V846" s="61"/>
      <c r="W846" s="61"/>
      <c r="X846" s="61"/>
      <c r="Y846" s="61"/>
      <c r="Z846" s="61"/>
      <c r="AA846" s="61"/>
      <c r="AB846" s="61"/>
      <c r="AC846" s="61"/>
      <c r="AD846" s="61"/>
      <c r="AE846" s="61"/>
      <c r="AF846" s="61"/>
      <c r="AG846" s="61"/>
      <c r="AH846" s="61"/>
      <c r="AI846" s="61"/>
      <c r="AJ846" s="61"/>
      <c r="AK846" s="61"/>
      <c r="AL846" s="61"/>
      <c r="AM846" s="61"/>
      <c r="AN846" s="61"/>
      <c r="AO846" s="61"/>
      <c r="AP846" s="61"/>
      <c r="AQ846" s="61"/>
      <c r="AR846" s="61"/>
      <c r="AS846" s="61"/>
      <c r="AT846" s="61"/>
      <c r="AU846" s="61"/>
      <c r="AV846" s="61"/>
      <c r="AW846" s="61"/>
      <c r="AX846" s="61"/>
      <c r="AY846" s="61"/>
      <c r="AZ846" s="61"/>
      <c r="BA846" s="61"/>
      <c r="BB846" s="61"/>
      <c r="BC846" s="61"/>
      <c r="BD846" s="61"/>
      <c r="BE846" s="61"/>
      <c r="BF846" s="61"/>
    </row>
    <row r="847" spans="1:58" ht="16.5" customHeight="1" x14ac:dyDescent="0.3">
      <c r="A847" s="96"/>
      <c r="B847" s="96"/>
      <c r="C847" s="96"/>
      <c r="D847" s="96"/>
      <c r="E847" s="96"/>
      <c r="F847" s="96"/>
      <c r="G847" s="61"/>
      <c r="H847" s="61"/>
      <c r="I847" s="97"/>
      <c r="J847" s="61"/>
      <c r="K847" s="61"/>
      <c r="L847" s="61"/>
      <c r="M847" s="61"/>
      <c r="N847" s="61"/>
      <c r="O847" s="61"/>
      <c r="P847" s="61"/>
      <c r="Q847" s="61"/>
      <c r="R847" s="61"/>
      <c r="S847" s="61"/>
      <c r="T847" s="61"/>
      <c r="U847" s="61"/>
      <c r="V847" s="61"/>
      <c r="W847" s="61"/>
      <c r="X847" s="61"/>
      <c r="Y847" s="61"/>
      <c r="Z847" s="61"/>
      <c r="AA847" s="61"/>
      <c r="AB847" s="61"/>
      <c r="AC847" s="61"/>
      <c r="AD847" s="61"/>
      <c r="AE847" s="61"/>
      <c r="AF847" s="61"/>
      <c r="AG847" s="61"/>
      <c r="AH847" s="61"/>
      <c r="AI847" s="61"/>
      <c r="AJ847" s="61"/>
      <c r="AK847" s="61"/>
      <c r="AL847" s="61"/>
      <c r="AM847" s="61"/>
      <c r="AN847" s="61"/>
      <c r="AO847" s="61"/>
      <c r="AP847" s="61"/>
      <c r="AQ847" s="61"/>
      <c r="AR847" s="61"/>
      <c r="AS847" s="61"/>
      <c r="AT847" s="61"/>
      <c r="AU847" s="61"/>
      <c r="AV847" s="61"/>
      <c r="AW847" s="61"/>
      <c r="AX847" s="61"/>
      <c r="AY847" s="61"/>
      <c r="AZ847" s="61"/>
      <c r="BA847" s="61"/>
      <c r="BB847" s="61"/>
      <c r="BC847" s="61"/>
      <c r="BD847" s="61"/>
      <c r="BE847" s="61"/>
      <c r="BF847" s="61"/>
    </row>
    <row r="848" spans="1:58" ht="16.5" customHeight="1" x14ac:dyDescent="0.3">
      <c r="A848" s="96"/>
      <c r="B848" s="96"/>
      <c r="C848" s="96"/>
      <c r="D848" s="96"/>
      <c r="E848" s="96"/>
      <c r="F848" s="96"/>
      <c r="G848" s="61"/>
      <c r="H848" s="61"/>
      <c r="I848" s="97"/>
      <c r="J848" s="61"/>
      <c r="K848" s="61"/>
      <c r="L848" s="61"/>
      <c r="M848" s="61"/>
      <c r="N848" s="61"/>
      <c r="O848" s="61"/>
      <c r="P848" s="61"/>
      <c r="Q848" s="61"/>
      <c r="R848" s="61"/>
      <c r="S848" s="61"/>
      <c r="T848" s="61"/>
      <c r="U848" s="61"/>
      <c r="V848" s="61"/>
      <c r="W848" s="61"/>
      <c r="X848" s="61"/>
      <c r="Y848" s="61"/>
      <c r="Z848" s="61"/>
      <c r="AA848" s="61"/>
      <c r="AB848" s="61"/>
      <c r="AC848" s="61"/>
      <c r="AD848" s="61"/>
      <c r="AE848" s="61"/>
      <c r="AF848" s="61"/>
      <c r="AG848" s="61"/>
      <c r="AH848" s="61"/>
      <c r="AI848" s="61"/>
      <c r="AJ848" s="61"/>
      <c r="AK848" s="61"/>
      <c r="AL848" s="61"/>
      <c r="AM848" s="61"/>
      <c r="AN848" s="61"/>
      <c r="AO848" s="61"/>
      <c r="AP848" s="61"/>
      <c r="AQ848" s="61"/>
      <c r="AR848" s="61"/>
      <c r="AS848" s="61"/>
      <c r="AT848" s="61"/>
      <c r="AU848" s="61"/>
      <c r="AV848" s="61"/>
      <c r="AW848" s="61"/>
      <c r="AX848" s="61"/>
      <c r="AY848" s="61"/>
      <c r="AZ848" s="61"/>
      <c r="BA848" s="61"/>
      <c r="BB848" s="61"/>
      <c r="BC848" s="61"/>
      <c r="BD848" s="61"/>
      <c r="BE848" s="61"/>
      <c r="BF848" s="61"/>
    </row>
    <row r="849" spans="1:58" ht="16.5" customHeight="1" x14ac:dyDescent="0.3">
      <c r="A849" s="96"/>
      <c r="B849" s="96"/>
      <c r="C849" s="96"/>
      <c r="D849" s="96"/>
      <c r="E849" s="96"/>
      <c r="F849" s="96"/>
      <c r="G849" s="61"/>
      <c r="H849" s="61"/>
      <c r="I849" s="97"/>
      <c r="J849" s="61"/>
      <c r="K849" s="61"/>
      <c r="L849" s="61"/>
      <c r="M849" s="61"/>
      <c r="N849" s="61"/>
      <c r="O849" s="61"/>
      <c r="P849" s="61"/>
      <c r="Q849" s="61"/>
      <c r="R849" s="61"/>
      <c r="S849" s="61"/>
      <c r="T849" s="61"/>
      <c r="U849" s="61"/>
      <c r="V849" s="61"/>
      <c r="W849" s="61"/>
      <c r="X849" s="61"/>
      <c r="Y849" s="61"/>
      <c r="Z849" s="61"/>
      <c r="AA849" s="61"/>
      <c r="AB849" s="61"/>
      <c r="AC849" s="61"/>
      <c r="AD849" s="61"/>
      <c r="AE849" s="61"/>
      <c r="AF849" s="61"/>
      <c r="AG849" s="61"/>
      <c r="AH849" s="61"/>
      <c r="AI849" s="61"/>
      <c r="AJ849" s="61"/>
      <c r="AK849" s="61"/>
      <c r="AL849" s="61"/>
      <c r="AM849" s="61"/>
      <c r="AN849" s="61"/>
      <c r="AO849" s="61"/>
      <c r="AP849" s="61"/>
      <c r="AQ849" s="61"/>
      <c r="AR849" s="61"/>
      <c r="AS849" s="61"/>
      <c r="AT849" s="61"/>
      <c r="AU849" s="61"/>
      <c r="AV849" s="61"/>
      <c r="AW849" s="61"/>
      <c r="AX849" s="61"/>
      <c r="AY849" s="61"/>
      <c r="AZ849" s="61"/>
      <c r="BA849" s="61"/>
      <c r="BB849" s="61"/>
      <c r="BC849" s="61"/>
      <c r="BD849" s="61"/>
      <c r="BE849" s="61"/>
      <c r="BF849" s="61"/>
    </row>
    <row r="850" spans="1:58" ht="16.5" customHeight="1" x14ac:dyDescent="0.3">
      <c r="A850" s="96"/>
      <c r="B850" s="96"/>
      <c r="C850" s="96"/>
      <c r="D850" s="96"/>
      <c r="E850" s="96"/>
      <c r="F850" s="96"/>
      <c r="G850" s="61"/>
      <c r="H850" s="61"/>
      <c r="I850" s="97"/>
      <c r="J850" s="61"/>
      <c r="K850" s="61"/>
      <c r="L850" s="61"/>
      <c r="M850" s="61"/>
      <c r="N850" s="61"/>
      <c r="O850" s="61"/>
      <c r="P850" s="61"/>
      <c r="Q850" s="61"/>
      <c r="R850" s="61"/>
      <c r="S850" s="61"/>
      <c r="T850" s="61"/>
      <c r="U850" s="61"/>
      <c r="V850" s="61"/>
      <c r="W850" s="61"/>
      <c r="X850" s="61"/>
      <c r="Y850" s="61"/>
      <c r="Z850" s="61"/>
      <c r="AA850" s="61"/>
      <c r="AB850" s="61"/>
      <c r="AC850" s="61"/>
      <c r="AD850" s="61"/>
      <c r="AE850" s="61"/>
      <c r="AF850" s="61"/>
      <c r="AG850" s="61"/>
      <c r="AH850" s="61"/>
      <c r="AI850" s="61"/>
      <c r="AJ850" s="61"/>
      <c r="AK850" s="61"/>
      <c r="AL850" s="61"/>
      <c r="AM850" s="61"/>
      <c r="AN850" s="61"/>
      <c r="AO850" s="61"/>
      <c r="AP850" s="61"/>
      <c r="AQ850" s="61"/>
      <c r="AR850" s="61"/>
      <c r="AS850" s="61"/>
      <c r="AT850" s="61"/>
      <c r="AU850" s="61"/>
      <c r="AV850" s="61"/>
      <c r="AW850" s="61"/>
      <c r="AX850" s="61"/>
      <c r="AY850" s="61"/>
      <c r="AZ850" s="61"/>
      <c r="BA850" s="61"/>
      <c r="BB850" s="61"/>
      <c r="BC850" s="61"/>
      <c r="BD850" s="61"/>
      <c r="BE850" s="61"/>
      <c r="BF850" s="61"/>
    </row>
    <row r="851" spans="1:58" ht="16.5" customHeight="1" x14ac:dyDescent="0.3">
      <c r="A851" s="96"/>
      <c r="B851" s="96"/>
      <c r="C851" s="96"/>
      <c r="D851" s="96"/>
      <c r="E851" s="96"/>
      <c r="F851" s="96"/>
      <c r="G851" s="61"/>
      <c r="H851" s="61"/>
      <c r="I851" s="97"/>
      <c r="J851" s="61"/>
      <c r="K851" s="61"/>
      <c r="L851" s="61"/>
      <c r="M851" s="61"/>
      <c r="N851" s="61"/>
      <c r="O851" s="61"/>
      <c r="P851" s="61"/>
      <c r="Q851" s="61"/>
      <c r="R851" s="61"/>
      <c r="S851" s="61"/>
      <c r="T851" s="61"/>
      <c r="U851" s="61"/>
      <c r="V851" s="61"/>
      <c r="W851" s="61"/>
      <c r="X851" s="61"/>
      <c r="Y851" s="61"/>
      <c r="Z851" s="61"/>
      <c r="AA851" s="61"/>
      <c r="AB851" s="61"/>
      <c r="AC851" s="61"/>
      <c r="AD851" s="61"/>
      <c r="AE851" s="61"/>
      <c r="AF851" s="61"/>
      <c r="AG851" s="61"/>
      <c r="AH851" s="61"/>
      <c r="AI851" s="61"/>
      <c r="AJ851" s="61"/>
      <c r="AK851" s="61"/>
      <c r="AL851" s="61"/>
      <c r="AM851" s="61"/>
      <c r="AN851" s="61"/>
      <c r="AO851" s="61"/>
      <c r="AP851" s="61"/>
      <c r="AQ851" s="61"/>
      <c r="AR851" s="61"/>
      <c r="AS851" s="61"/>
      <c r="AT851" s="61"/>
      <c r="AU851" s="61"/>
      <c r="AV851" s="61"/>
      <c r="AW851" s="61"/>
      <c r="AX851" s="61"/>
      <c r="AY851" s="61"/>
      <c r="AZ851" s="61"/>
      <c r="BA851" s="61"/>
      <c r="BB851" s="61"/>
      <c r="BC851" s="61"/>
      <c r="BD851" s="61"/>
      <c r="BE851" s="61"/>
      <c r="BF851" s="61"/>
    </row>
    <row r="852" spans="1:58" ht="16.5" customHeight="1" x14ac:dyDescent="0.3">
      <c r="A852" s="96"/>
      <c r="B852" s="96"/>
      <c r="C852" s="96"/>
      <c r="D852" s="96"/>
      <c r="E852" s="96"/>
      <c r="F852" s="96"/>
      <c r="G852" s="61"/>
      <c r="H852" s="61"/>
      <c r="I852" s="97"/>
      <c r="J852" s="61"/>
      <c r="K852" s="61"/>
      <c r="L852" s="61"/>
      <c r="M852" s="61"/>
      <c r="N852" s="61"/>
      <c r="O852" s="61"/>
      <c r="P852" s="61"/>
      <c r="Q852" s="61"/>
      <c r="R852" s="61"/>
      <c r="S852" s="61"/>
      <c r="T852" s="61"/>
      <c r="U852" s="61"/>
      <c r="V852" s="61"/>
      <c r="W852" s="61"/>
      <c r="X852" s="61"/>
      <c r="Y852" s="61"/>
      <c r="Z852" s="61"/>
      <c r="AA852" s="61"/>
      <c r="AB852" s="61"/>
      <c r="AC852" s="61"/>
      <c r="AD852" s="61"/>
      <c r="AE852" s="61"/>
      <c r="AF852" s="61"/>
      <c r="AG852" s="61"/>
      <c r="AH852" s="61"/>
      <c r="AI852" s="61"/>
      <c r="AJ852" s="61"/>
      <c r="AK852" s="61"/>
      <c r="AL852" s="61"/>
      <c r="AM852" s="61"/>
      <c r="AN852" s="61"/>
      <c r="AO852" s="61"/>
      <c r="AP852" s="61"/>
      <c r="AQ852" s="61"/>
      <c r="AR852" s="61"/>
      <c r="AS852" s="61"/>
      <c r="AT852" s="61"/>
      <c r="AU852" s="61"/>
      <c r="AV852" s="61"/>
      <c r="AW852" s="61"/>
      <c r="AX852" s="61"/>
      <c r="AY852" s="61"/>
      <c r="AZ852" s="61"/>
      <c r="BA852" s="61"/>
      <c r="BB852" s="61"/>
      <c r="BC852" s="61"/>
      <c r="BD852" s="61"/>
      <c r="BE852" s="61"/>
      <c r="BF852" s="61"/>
    </row>
    <row r="853" spans="1:58" ht="16.5" customHeight="1" x14ac:dyDescent="0.3">
      <c r="A853" s="96"/>
      <c r="B853" s="96"/>
      <c r="C853" s="96"/>
      <c r="D853" s="96"/>
      <c r="E853" s="96"/>
      <c r="F853" s="96"/>
      <c r="G853" s="61"/>
      <c r="H853" s="61"/>
      <c r="I853" s="97"/>
      <c r="J853" s="61"/>
      <c r="K853" s="61"/>
      <c r="L853" s="61"/>
      <c r="M853" s="61"/>
      <c r="N853" s="61"/>
      <c r="O853" s="61"/>
      <c r="P853" s="61"/>
      <c r="Q853" s="61"/>
      <c r="R853" s="61"/>
      <c r="S853" s="61"/>
      <c r="T853" s="61"/>
      <c r="U853" s="61"/>
      <c r="V853" s="61"/>
      <c r="W853" s="61"/>
      <c r="X853" s="61"/>
      <c r="Y853" s="61"/>
      <c r="Z853" s="61"/>
      <c r="AA853" s="61"/>
      <c r="AB853" s="61"/>
      <c r="AC853" s="61"/>
      <c r="AD853" s="61"/>
      <c r="AE853" s="61"/>
      <c r="AF853" s="61"/>
      <c r="AG853" s="61"/>
      <c r="AH853" s="61"/>
      <c r="AI853" s="61"/>
      <c r="AJ853" s="61"/>
      <c r="AK853" s="61"/>
      <c r="AL853" s="61"/>
      <c r="AM853" s="61"/>
      <c r="AN853" s="61"/>
      <c r="AO853" s="61"/>
      <c r="AP853" s="61"/>
      <c r="AQ853" s="61"/>
      <c r="AR853" s="61"/>
      <c r="AS853" s="61"/>
      <c r="AT853" s="61"/>
      <c r="AU853" s="61"/>
      <c r="AV853" s="61"/>
      <c r="AW853" s="61"/>
      <c r="AX853" s="61"/>
      <c r="AY853" s="61"/>
      <c r="AZ853" s="61"/>
      <c r="BA853" s="61"/>
      <c r="BB853" s="61"/>
      <c r="BC853" s="61"/>
      <c r="BD853" s="61"/>
      <c r="BE853" s="61"/>
      <c r="BF853" s="61"/>
    </row>
    <row r="854" spans="1:58" ht="16.5" customHeight="1" x14ac:dyDescent="0.3">
      <c r="A854" s="96"/>
      <c r="B854" s="96"/>
      <c r="C854" s="96"/>
      <c r="D854" s="96"/>
      <c r="E854" s="96"/>
      <c r="F854" s="96"/>
      <c r="G854" s="61"/>
      <c r="H854" s="61"/>
      <c r="I854" s="97"/>
      <c r="J854" s="61"/>
      <c r="K854" s="61"/>
      <c r="L854" s="61"/>
      <c r="M854" s="61"/>
      <c r="N854" s="61"/>
      <c r="O854" s="61"/>
      <c r="P854" s="61"/>
      <c r="Q854" s="61"/>
      <c r="R854" s="61"/>
      <c r="S854" s="61"/>
      <c r="T854" s="61"/>
      <c r="U854" s="61"/>
      <c r="V854" s="61"/>
      <c r="W854" s="61"/>
      <c r="X854" s="61"/>
      <c r="Y854" s="61"/>
      <c r="Z854" s="61"/>
      <c r="AA854" s="61"/>
      <c r="AB854" s="61"/>
      <c r="AC854" s="61"/>
      <c r="AD854" s="61"/>
      <c r="AE854" s="61"/>
      <c r="AF854" s="61"/>
      <c r="AG854" s="61"/>
      <c r="AH854" s="61"/>
      <c r="AI854" s="61"/>
      <c r="AJ854" s="61"/>
      <c r="AK854" s="61"/>
      <c r="AL854" s="61"/>
      <c r="AM854" s="61"/>
      <c r="AN854" s="61"/>
      <c r="AO854" s="61"/>
      <c r="AP854" s="61"/>
      <c r="AQ854" s="61"/>
      <c r="AR854" s="61"/>
      <c r="AS854" s="61"/>
      <c r="AT854" s="61"/>
      <c r="AU854" s="61"/>
      <c r="AV854" s="61"/>
      <c r="AW854" s="61"/>
      <c r="AX854" s="61"/>
      <c r="AY854" s="61"/>
      <c r="AZ854" s="61"/>
      <c r="BA854" s="61"/>
      <c r="BB854" s="61"/>
      <c r="BC854" s="61"/>
      <c r="BD854" s="61"/>
      <c r="BE854" s="61"/>
      <c r="BF854" s="61"/>
    </row>
    <row r="855" spans="1:58" ht="16.5" customHeight="1" x14ac:dyDescent="0.3">
      <c r="A855" s="96"/>
      <c r="B855" s="96"/>
      <c r="C855" s="96"/>
      <c r="D855" s="96"/>
      <c r="E855" s="96"/>
      <c r="F855" s="96"/>
      <c r="G855" s="61"/>
      <c r="H855" s="61"/>
      <c r="I855" s="97"/>
      <c r="J855" s="61"/>
      <c r="K855" s="61"/>
      <c r="L855" s="61"/>
      <c r="M855" s="61"/>
      <c r="N855" s="61"/>
      <c r="O855" s="61"/>
      <c r="P855" s="61"/>
      <c r="Q855" s="61"/>
      <c r="R855" s="61"/>
      <c r="S855" s="61"/>
      <c r="T855" s="61"/>
      <c r="U855" s="61"/>
      <c r="V855" s="61"/>
      <c r="W855" s="61"/>
      <c r="X855" s="61"/>
      <c r="Y855" s="61"/>
      <c r="Z855" s="61"/>
      <c r="AA855" s="61"/>
      <c r="AB855" s="61"/>
      <c r="AC855" s="61"/>
      <c r="AD855" s="61"/>
      <c r="AE855" s="61"/>
      <c r="AF855" s="61"/>
      <c r="AG855" s="61"/>
      <c r="AH855" s="61"/>
      <c r="AI855" s="61"/>
      <c r="AJ855" s="61"/>
      <c r="AK855" s="61"/>
      <c r="AL855" s="61"/>
      <c r="AM855" s="61"/>
      <c r="AN855" s="61"/>
      <c r="AO855" s="61"/>
      <c r="AP855" s="61"/>
      <c r="AQ855" s="61"/>
      <c r="AR855" s="61"/>
      <c r="AS855" s="61"/>
      <c r="AT855" s="61"/>
      <c r="AU855" s="61"/>
      <c r="AV855" s="61"/>
      <c r="AW855" s="61"/>
      <c r="AX855" s="61"/>
      <c r="AY855" s="61"/>
      <c r="AZ855" s="61"/>
      <c r="BA855" s="61"/>
      <c r="BB855" s="61"/>
      <c r="BC855" s="61"/>
      <c r="BD855" s="61"/>
      <c r="BE855" s="61"/>
      <c r="BF855" s="61"/>
    </row>
    <row r="856" spans="1:58" ht="16.5" customHeight="1" x14ac:dyDescent="0.3">
      <c r="A856" s="96"/>
      <c r="B856" s="96"/>
      <c r="C856" s="96"/>
      <c r="D856" s="96"/>
      <c r="E856" s="96"/>
      <c r="F856" s="96"/>
      <c r="G856" s="61"/>
      <c r="H856" s="61"/>
      <c r="I856" s="97"/>
      <c r="J856" s="61"/>
      <c r="K856" s="61"/>
      <c r="L856" s="61"/>
      <c r="M856" s="61"/>
      <c r="N856" s="61"/>
      <c r="O856" s="61"/>
      <c r="P856" s="61"/>
      <c r="Q856" s="61"/>
      <c r="R856" s="61"/>
      <c r="S856" s="61"/>
      <c r="T856" s="61"/>
      <c r="U856" s="61"/>
      <c r="V856" s="61"/>
      <c r="W856" s="61"/>
      <c r="X856" s="61"/>
      <c r="Y856" s="61"/>
      <c r="Z856" s="61"/>
      <c r="AA856" s="61"/>
      <c r="AB856" s="61"/>
      <c r="AC856" s="61"/>
      <c r="AD856" s="61"/>
      <c r="AE856" s="61"/>
      <c r="AF856" s="61"/>
      <c r="AG856" s="61"/>
      <c r="AH856" s="61"/>
      <c r="AI856" s="61"/>
      <c r="AJ856" s="61"/>
      <c r="AK856" s="61"/>
      <c r="AL856" s="61"/>
      <c r="AM856" s="61"/>
      <c r="AN856" s="61"/>
      <c r="AO856" s="61"/>
      <c r="AP856" s="61"/>
      <c r="AQ856" s="61"/>
      <c r="AR856" s="61"/>
      <c r="AS856" s="61"/>
      <c r="AT856" s="61"/>
      <c r="AU856" s="61"/>
      <c r="AV856" s="61"/>
      <c r="AW856" s="61"/>
      <c r="AX856" s="61"/>
      <c r="AY856" s="61"/>
      <c r="AZ856" s="61"/>
      <c r="BA856" s="61"/>
      <c r="BB856" s="61"/>
      <c r="BC856" s="61"/>
      <c r="BD856" s="61"/>
      <c r="BE856" s="61"/>
      <c r="BF856" s="61"/>
    </row>
    <row r="857" spans="1:58" ht="16.5" customHeight="1" x14ac:dyDescent="0.3">
      <c r="A857" s="96"/>
      <c r="B857" s="96"/>
      <c r="C857" s="96"/>
      <c r="D857" s="96"/>
      <c r="E857" s="96"/>
      <c r="F857" s="96"/>
      <c r="G857" s="61"/>
      <c r="H857" s="61"/>
      <c r="I857" s="97"/>
      <c r="J857" s="61"/>
      <c r="K857" s="61"/>
      <c r="L857" s="61"/>
      <c r="M857" s="61"/>
      <c r="N857" s="61"/>
      <c r="O857" s="61"/>
      <c r="P857" s="61"/>
      <c r="Q857" s="61"/>
      <c r="R857" s="61"/>
      <c r="S857" s="61"/>
      <c r="T857" s="61"/>
      <c r="U857" s="61"/>
      <c r="V857" s="61"/>
      <c r="W857" s="61"/>
      <c r="X857" s="61"/>
      <c r="Y857" s="61"/>
      <c r="Z857" s="61"/>
      <c r="AA857" s="61"/>
      <c r="AB857" s="61"/>
      <c r="AC857" s="61"/>
      <c r="AD857" s="61"/>
      <c r="AE857" s="61"/>
      <c r="AF857" s="61"/>
      <c r="AG857" s="61"/>
      <c r="AH857" s="61"/>
      <c r="AI857" s="61"/>
      <c r="AJ857" s="61"/>
      <c r="AK857" s="61"/>
      <c r="AL857" s="61"/>
      <c r="AM857" s="61"/>
      <c r="AN857" s="61"/>
      <c r="AO857" s="61"/>
      <c r="AP857" s="61"/>
      <c r="AQ857" s="61"/>
      <c r="AR857" s="61"/>
      <c r="AS857" s="61"/>
      <c r="AT857" s="61"/>
      <c r="AU857" s="61"/>
      <c r="AV857" s="61"/>
      <c r="AW857" s="61"/>
      <c r="AX857" s="61"/>
      <c r="AY857" s="61"/>
      <c r="AZ857" s="61"/>
      <c r="BA857" s="61"/>
      <c r="BB857" s="61"/>
      <c r="BC857" s="61"/>
      <c r="BD857" s="61"/>
      <c r="BE857" s="61"/>
      <c r="BF857" s="61"/>
    </row>
    <row r="858" spans="1:58" ht="16.5" customHeight="1" x14ac:dyDescent="0.3">
      <c r="A858" s="96"/>
      <c r="B858" s="96"/>
      <c r="C858" s="96"/>
      <c r="D858" s="96"/>
      <c r="E858" s="96"/>
      <c r="F858" s="96"/>
      <c r="G858" s="61"/>
      <c r="H858" s="61"/>
      <c r="I858" s="97"/>
      <c r="J858" s="61"/>
      <c r="K858" s="61"/>
      <c r="L858" s="61"/>
      <c r="M858" s="61"/>
      <c r="N858" s="61"/>
      <c r="O858" s="61"/>
      <c r="P858" s="61"/>
      <c r="Q858" s="61"/>
      <c r="R858" s="61"/>
      <c r="S858" s="61"/>
      <c r="T858" s="61"/>
      <c r="U858" s="61"/>
      <c r="V858" s="61"/>
      <c r="W858" s="61"/>
      <c r="X858" s="61"/>
      <c r="Y858" s="61"/>
      <c r="Z858" s="61"/>
      <c r="AA858" s="61"/>
      <c r="AB858" s="61"/>
      <c r="AC858" s="61"/>
      <c r="AD858" s="61"/>
      <c r="AE858" s="61"/>
      <c r="AF858" s="61"/>
      <c r="AG858" s="61"/>
      <c r="AH858" s="61"/>
      <c r="AI858" s="61"/>
      <c r="AJ858" s="61"/>
      <c r="AK858" s="61"/>
      <c r="AL858" s="61"/>
      <c r="AM858" s="61"/>
      <c r="AN858" s="61"/>
      <c r="AO858" s="61"/>
      <c r="AP858" s="61"/>
      <c r="AQ858" s="61"/>
      <c r="AR858" s="61"/>
      <c r="AS858" s="61"/>
      <c r="AT858" s="61"/>
      <c r="AU858" s="61"/>
      <c r="AV858" s="61"/>
      <c r="AW858" s="61"/>
      <c r="AX858" s="61"/>
      <c r="AY858" s="61"/>
      <c r="AZ858" s="61"/>
      <c r="BA858" s="61"/>
      <c r="BB858" s="61"/>
      <c r="BC858" s="61"/>
      <c r="BD858" s="61"/>
      <c r="BE858" s="61"/>
      <c r="BF858" s="61"/>
    </row>
    <row r="859" spans="1:58" ht="16.5" customHeight="1" x14ac:dyDescent="0.3">
      <c r="A859" s="96"/>
      <c r="B859" s="96"/>
      <c r="C859" s="96"/>
      <c r="D859" s="96"/>
      <c r="E859" s="96"/>
      <c r="F859" s="96"/>
      <c r="G859" s="61"/>
      <c r="H859" s="61"/>
      <c r="I859" s="97"/>
      <c r="J859" s="61"/>
      <c r="K859" s="61"/>
      <c r="L859" s="61"/>
      <c r="M859" s="61"/>
      <c r="N859" s="61"/>
      <c r="O859" s="61"/>
      <c r="P859" s="61"/>
      <c r="Q859" s="61"/>
      <c r="R859" s="61"/>
      <c r="S859" s="61"/>
      <c r="T859" s="61"/>
      <c r="U859" s="61"/>
      <c r="V859" s="61"/>
      <c r="W859" s="61"/>
      <c r="X859" s="61"/>
      <c r="Y859" s="61"/>
      <c r="Z859" s="61"/>
      <c r="AA859" s="61"/>
      <c r="AB859" s="61"/>
      <c r="AC859" s="61"/>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row>
    <row r="860" spans="1:58" ht="16.5" customHeight="1" x14ac:dyDescent="0.3">
      <c r="A860" s="96"/>
      <c r="B860" s="96"/>
      <c r="C860" s="96"/>
      <c r="D860" s="96"/>
      <c r="E860" s="96"/>
      <c r="F860" s="96"/>
      <c r="G860" s="61"/>
      <c r="H860" s="61"/>
      <c r="I860" s="97"/>
      <c r="J860" s="61"/>
      <c r="K860" s="61"/>
      <c r="L860" s="61"/>
      <c r="M860" s="61"/>
      <c r="N860" s="61"/>
      <c r="O860" s="61"/>
      <c r="P860" s="61"/>
      <c r="Q860" s="61"/>
      <c r="R860" s="61"/>
      <c r="S860" s="61"/>
      <c r="T860" s="61"/>
      <c r="U860" s="61"/>
      <c r="V860" s="61"/>
      <c r="W860" s="61"/>
      <c r="X860" s="61"/>
      <c r="Y860" s="61"/>
      <c r="Z860" s="61"/>
      <c r="AA860" s="61"/>
      <c r="AB860" s="61"/>
      <c r="AC860" s="61"/>
      <c r="AD860" s="61"/>
      <c r="AE860" s="61"/>
      <c r="AF860" s="61"/>
      <c r="AG860" s="61"/>
      <c r="AH860" s="61"/>
      <c r="AI860" s="61"/>
      <c r="AJ860" s="61"/>
      <c r="AK860" s="61"/>
      <c r="AL860" s="61"/>
      <c r="AM860" s="61"/>
      <c r="AN860" s="61"/>
      <c r="AO860" s="61"/>
      <c r="AP860" s="61"/>
      <c r="AQ860" s="61"/>
      <c r="AR860" s="61"/>
      <c r="AS860" s="61"/>
      <c r="AT860" s="61"/>
      <c r="AU860" s="61"/>
      <c r="AV860" s="61"/>
      <c r="AW860" s="61"/>
      <c r="AX860" s="61"/>
      <c r="AY860" s="61"/>
      <c r="AZ860" s="61"/>
      <c r="BA860" s="61"/>
      <c r="BB860" s="61"/>
      <c r="BC860" s="61"/>
      <c r="BD860" s="61"/>
      <c r="BE860" s="61"/>
      <c r="BF860" s="61"/>
    </row>
    <row r="861" spans="1:58" ht="16.5" customHeight="1" x14ac:dyDescent="0.3">
      <c r="A861" s="96"/>
      <c r="B861" s="96"/>
      <c r="C861" s="96"/>
      <c r="D861" s="96"/>
      <c r="E861" s="96"/>
      <c r="F861" s="96"/>
      <c r="G861" s="61"/>
      <c r="H861" s="61"/>
      <c r="I861" s="97"/>
      <c r="J861" s="61"/>
      <c r="K861" s="61"/>
      <c r="L861" s="61"/>
      <c r="M861" s="61"/>
      <c r="N861" s="61"/>
      <c r="O861" s="61"/>
      <c r="P861" s="61"/>
      <c r="Q861" s="61"/>
      <c r="R861" s="61"/>
      <c r="S861" s="61"/>
      <c r="T861" s="61"/>
      <c r="U861" s="61"/>
      <c r="V861" s="61"/>
      <c r="W861" s="61"/>
      <c r="X861" s="61"/>
      <c r="Y861" s="61"/>
      <c r="Z861" s="61"/>
      <c r="AA861" s="61"/>
      <c r="AB861" s="61"/>
      <c r="AC861" s="61"/>
      <c r="AD861" s="61"/>
      <c r="AE861" s="61"/>
      <c r="AF861" s="61"/>
      <c r="AG861" s="61"/>
      <c r="AH861" s="61"/>
      <c r="AI861" s="61"/>
      <c r="AJ861" s="61"/>
      <c r="AK861" s="61"/>
      <c r="AL861" s="61"/>
      <c r="AM861" s="61"/>
      <c r="AN861" s="61"/>
      <c r="AO861" s="61"/>
      <c r="AP861" s="61"/>
      <c r="AQ861" s="61"/>
      <c r="AR861" s="61"/>
      <c r="AS861" s="61"/>
      <c r="AT861" s="61"/>
      <c r="AU861" s="61"/>
      <c r="AV861" s="61"/>
      <c r="AW861" s="61"/>
      <c r="AX861" s="61"/>
      <c r="AY861" s="61"/>
      <c r="AZ861" s="61"/>
      <c r="BA861" s="61"/>
      <c r="BB861" s="61"/>
      <c r="BC861" s="61"/>
      <c r="BD861" s="61"/>
      <c r="BE861" s="61"/>
      <c r="BF861" s="61"/>
    </row>
    <row r="862" spans="1:58" ht="16.5" customHeight="1" x14ac:dyDescent="0.3">
      <c r="A862" s="96"/>
      <c r="B862" s="96"/>
      <c r="C862" s="96"/>
      <c r="D862" s="96"/>
      <c r="E862" s="96"/>
      <c r="F862" s="96"/>
      <c r="G862" s="61"/>
      <c r="H862" s="61"/>
      <c r="I862" s="97"/>
      <c r="J862" s="61"/>
      <c r="K862" s="61"/>
      <c r="L862" s="61"/>
      <c r="M862" s="61"/>
      <c r="N862" s="61"/>
      <c r="O862" s="61"/>
      <c r="P862" s="61"/>
      <c r="Q862" s="61"/>
      <c r="R862" s="61"/>
      <c r="S862" s="61"/>
      <c r="T862" s="61"/>
      <c r="U862" s="61"/>
      <c r="V862" s="61"/>
      <c r="W862" s="61"/>
      <c r="X862" s="61"/>
      <c r="Y862" s="61"/>
      <c r="Z862" s="61"/>
      <c r="AA862" s="61"/>
      <c r="AB862" s="61"/>
      <c r="AC862" s="61"/>
      <c r="AD862" s="61"/>
      <c r="AE862" s="61"/>
      <c r="AF862" s="61"/>
      <c r="AG862" s="61"/>
      <c r="AH862" s="61"/>
      <c r="AI862" s="61"/>
      <c r="AJ862" s="61"/>
      <c r="AK862" s="61"/>
      <c r="AL862" s="61"/>
      <c r="AM862" s="61"/>
      <c r="AN862" s="61"/>
      <c r="AO862" s="61"/>
      <c r="AP862" s="61"/>
      <c r="AQ862" s="61"/>
      <c r="AR862" s="61"/>
      <c r="AS862" s="61"/>
      <c r="AT862" s="61"/>
      <c r="AU862" s="61"/>
      <c r="AV862" s="61"/>
      <c r="AW862" s="61"/>
      <c r="AX862" s="61"/>
      <c r="AY862" s="61"/>
      <c r="AZ862" s="61"/>
      <c r="BA862" s="61"/>
      <c r="BB862" s="61"/>
      <c r="BC862" s="61"/>
      <c r="BD862" s="61"/>
      <c r="BE862" s="61"/>
      <c r="BF862" s="61"/>
    </row>
    <row r="863" spans="1:58" ht="16.5" customHeight="1" x14ac:dyDescent="0.3">
      <c r="A863" s="96"/>
      <c r="B863" s="96"/>
      <c r="C863" s="96"/>
      <c r="D863" s="96"/>
      <c r="E863" s="96"/>
      <c r="F863" s="96"/>
      <c r="G863" s="61"/>
      <c r="H863" s="61"/>
      <c r="I863" s="97"/>
      <c r="J863" s="61"/>
      <c r="K863" s="61"/>
      <c r="L863" s="61"/>
      <c r="M863" s="61"/>
      <c r="N863" s="61"/>
      <c r="O863" s="61"/>
      <c r="P863" s="61"/>
      <c r="Q863" s="61"/>
      <c r="R863" s="61"/>
      <c r="S863" s="61"/>
      <c r="T863" s="61"/>
      <c r="U863" s="61"/>
      <c r="V863" s="61"/>
      <c r="W863" s="61"/>
      <c r="X863" s="61"/>
      <c r="Y863" s="61"/>
      <c r="Z863" s="61"/>
      <c r="AA863" s="61"/>
      <c r="AB863" s="61"/>
      <c r="AC863" s="61"/>
      <c r="AD863" s="61"/>
      <c r="AE863" s="61"/>
      <c r="AF863" s="61"/>
      <c r="AG863" s="61"/>
      <c r="AH863" s="61"/>
      <c r="AI863" s="61"/>
      <c r="AJ863" s="61"/>
      <c r="AK863" s="61"/>
      <c r="AL863" s="61"/>
      <c r="AM863" s="61"/>
      <c r="AN863" s="61"/>
      <c r="AO863" s="61"/>
      <c r="AP863" s="61"/>
      <c r="AQ863" s="61"/>
      <c r="AR863" s="61"/>
      <c r="AS863" s="61"/>
      <c r="AT863" s="61"/>
      <c r="AU863" s="61"/>
      <c r="AV863" s="61"/>
      <c r="AW863" s="61"/>
      <c r="AX863" s="61"/>
      <c r="AY863" s="61"/>
      <c r="AZ863" s="61"/>
      <c r="BA863" s="61"/>
      <c r="BB863" s="61"/>
      <c r="BC863" s="61"/>
      <c r="BD863" s="61"/>
      <c r="BE863" s="61"/>
      <c r="BF863" s="61"/>
    </row>
    <row r="864" spans="1:58" ht="16.5" customHeight="1" x14ac:dyDescent="0.3">
      <c r="A864" s="96"/>
      <c r="B864" s="96"/>
      <c r="C864" s="96"/>
      <c r="D864" s="96"/>
      <c r="E864" s="96"/>
      <c r="F864" s="96"/>
      <c r="G864" s="61"/>
      <c r="H864" s="61"/>
      <c r="I864" s="97"/>
      <c r="J864" s="61"/>
      <c r="K864" s="61"/>
      <c r="L864" s="61"/>
      <c r="M864" s="61"/>
      <c r="N864" s="61"/>
      <c r="O864" s="61"/>
      <c r="P864" s="61"/>
      <c r="Q864" s="61"/>
      <c r="R864" s="61"/>
      <c r="S864" s="61"/>
      <c r="T864" s="61"/>
      <c r="U864" s="61"/>
      <c r="V864" s="61"/>
      <c r="W864" s="61"/>
      <c r="X864" s="61"/>
      <c r="Y864" s="61"/>
      <c r="Z864" s="61"/>
      <c r="AA864" s="61"/>
      <c r="AB864" s="61"/>
      <c r="AC864" s="61"/>
      <c r="AD864" s="61"/>
      <c r="AE864" s="61"/>
      <c r="AF864" s="61"/>
      <c r="AG864" s="61"/>
      <c r="AH864" s="61"/>
      <c r="AI864" s="61"/>
      <c r="AJ864" s="61"/>
      <c r="AK864" s="61"/>
      <c r="AL864" s="61"/>
      <c r="AM864" s="61"/>
      <c r="AN864" s="61"/>
      <c r="AO864" s="61"/>
      <c r="AP864" s="61"/>
      <c r="AQ864" s="61"/>
      <c r="AR864" s="61"/>
      <c r="AS864" s="61"/>
      <c r="AT864" s="61"/>
      <c r="AU864" s="61"/>
      <c r="AV864" s="61"/>
      <c r="AW864" s="61"/>
      <c r="AX864" s="61"/>
      <c r="AY864" s="61"/>
      <c r="AZ864" s="61"/>
      <c r="BA864" s="61"/>
      <c r="BB864" s="61"/>
      <c r="BC864" s="61"/>
      <c r="BD864" s="61"/>
      <c r="BE864" s="61"/>
      <c r="BF864" s="61"/>
    </row>
    <row r="865" spans="1:58" ht="16.5" customHeight="1" x14ac:dyDescent="0.3">
      <c r="A865" s="96"/>
      <c r="B865" s="96"/>
      <c r="C865" s="96"/>
      <c r="D865" s="96"/>
      <c r="E865" s="96"/>
      <c r="F865" s="96"/>
      <c r="G865" s="61"/>
      <c r="H865" s="61"/>
      <c r="I865" s="97"/>
      <c r="J865" s="61"/>
      <c r="K865" s="61"/>
      <c r="L865" s="61"/>
      <c r="M865" s="61"/>
      <c r="N865" s="61"/>
      <c r="O865" s="61"/>
      <c r="P865" s="61"/>
      <c r="Q865" s="61"/>
      <c r="R865" s="61"/>
      <c r="S865" s="61"/>
      <c r="T865" s="61"/>
      <c r="U865" s="61"/>
      <c r="V865" s="61"/>
      <c r="W865" s="61"/>
      <c r="X865" s="61"/>
      <c r="Y865" s="61"/>
      <c r="Z865" s="61"/>
      <c r="AA865" s="61"/>
      <c r="AB865" s="61"/>
      <c r="AC865" s="61"/>
      <c r="AD865" s="61"/>
      <c r="AE865" s="61"/>
      <c r="AF865" s="61"/>
      <c r="AG865" s="61"/>
      <c r="AH865" s="61"/>
      <c r="AI865" s="61"/>
      <c r="AJ865" s="61"/>
      <c r="AK865" s="61"/>
      <c r="AL865" s="61"/>
      <c r="AM865" s="61"/>
      <c r="AN865" s="61"/>
      <c r="AO865" s="61"/>
      <c r="AP865" s="61"/>
      <c r="AQ865" s="61"/>
      <c r="AR865" s="61"/>
      <c r="AS865" s="61"/>
      <c r="AT865" s="61"/>
      <c r="AU865" s="61"/>
      <c r="AV865" s="61"/>
      <c r="AW865" s="61"/>
      <c r="AX865" s="61"/>
      <c r="AY865" s="61"/>
      <c r="AZ865" s="61"/>
      <c r="BA865" s="61"/>
      <c r="BB865" s="61"/>
      <c r="BC865" s="61"/>
      <c r="BD865" s="61"/>
      <c r="BE865" s="61"/>
      <c r="BF865" s="61"/>
    </row>
    <row r="866" spans="1:58" ht="16.5" customHeight="1" x14ac:dyDescent="0.3">
      <c r="A866" s="96"/>
      <c r="B866" s="96"/>
      <c r="C866" s="96"/>
      <c r="D866" s="96"/>
      <c r="E866" s="96"/>
      <c r="F866" s="96"/>
      <c r="G866" s="61"/>
      <c r="H866" s="61"/>
      <c r="I866" s="97"/>
      <c r="J866" s="61"/>
      <c r="K866" s="61"/>
      <c r="L866" s="61"/>
      <c r="M866" s="61"/>
      <c r="N866" s="61"/>
      <c r="O866" s="61"/>
      <c r="P866" s="61"/>
      <c r="Q866" s="61"/>
      <c r="R866" s="61"/>
      <c r="S866" s="61"/>
      <c r="T866" s="61"/>
      <c r="U866" s="61"/>
      <c r="V866" s="61"/>
      <c r="W866" s="61"/>
      <c r="X866" s="61"/>
      <c r="Y866" s="61"/>
      <c r="Z866" s="61"/>
      <c r="AA866" s="61"/>
      <c r="AB866" s="61"/>
      <c r="AC866" s="61"/>
      <c r="AD866" s="61"/>
      <c r="AE866" s="61"/>
      <c r="AF866" s="61"/>
      <c r="AG866" s="61"/>
      <c r="AH866" s="61"/>
      <c r="AI866" s="61"/>
      <c r="AJ866" s="61"/>
      <c r="AK866" s="61"/>
      <c r="AL866" s="61"/>
      <c r="AM866" s="61"/>
      <c r="AN866" s="61"/>
      <c r="AO866" s="61"/>
      <c r="AP866" s="61"/>
      <c r="AQ866" s="61"/>
      <c r="AR866" s="61"/>
      <c r="AS866" s="61"/>
      <c r="AT866" s="61"/>
      <c r="AU866" s="61"/>
      <c r="AV866" s="61"/>
      <c r="AW866" s="61"/>
      <c r="AX866" s="61"/>
      <c r="AY866" s="61"/>
      <c r="AZ866" s="61"/>
      <c r="BA866" s="61"/>
      <c r="BB866" s="61"/>
      <c r="BC866" s="61"/>
      <c r="BD866" s="61"/>
      <c r="BE866" s="61"/>
      <c r="BF866" s="61"/>
    </row>
    <row r="867" spans="1:58" ht="16.5" customHeight="1" x14ac:dyDescent="0.3">
      <c r="A867" s="96"/>
      <c r="B867" s="96"/>
      <c r="C867" s="96"/>
      <c r="D867" s="96"/>
      <c r="E867" s="96"/>
      <c r="F867" s="96"/>
      <c r="G867" s="61"/>
      <c r="H867" s="61"/>
      <c r="I867" s="97"/>
      <c r="J867" s="61"/>
      <c r="K867" s="61"/>
      <c r="L867" s="61"/>
      <c r="M867" s="61"/>
      <c r="N867" s="61"/>
      <c r="O867" s="61"/>
      <c r="P867" s="61"/>
      <c r="Q867" s="61"/>
      <c r="R867" s="61"/>
      <c r="S867" s="61"/>
      <c r="T867" s="61"/>
      <c r="U867" s="61"/>
      <c r="V867" s="61"/>
      <c r="W867" s="61"/>
      <c r="X867" s="61"/>
      <c r="Y867" s="61"/>
      <c r="Z867" s="61"/>
      <c r="AA867" s="61"/>
      <c r="AB867" s="61"/>
      <c r="AC867" s="61"/>
      <c r="AD867" s="61"/>
      <c r="AE867" s="61"/>
      <c r="AF867" s="61"/>
      <c r="AG867" s="61"/>
      <c r="AH867" s="61"/>
      <c r="AI867" s="61"/>
      <c r="AJ867" s="61"/>
      <c r="AK867" s="61"/>
      <c r="AL867" s="61"/>
      <c r="AM867" s="61"/>
      <c r="AN867" s="61"/>
      <c r="AO867" s="61"/>
      <c r="AP867" s="61"/>
      <c r="AQ867" s="61"/>
      <c r="AR867" s="61"/>
      <c r="AS867" s="61"/>
      <c r="AT867" s="61"/>
      <c r="AU867" s="61"/>
      <c r="AV867" s="61"/>
      <c r="AW867" s="61"/>
      <c r="AX867" s="61"/>
      <c r="AY867" s="61"/>
      <c r="AZ867" s="61"/>
      <c r="BA867" s="61"/>
      <c r="BB867" s="61"/>
      <c r="BC867" s="61"/>
      <c r="BD867" s="61"/>
      <c r="BE867" s="61"/>
      <c r="BF867" s="61"/>
    </row>
    <row r="868" spans="1:58" ht="16.5" customHeight="1" x14ac:dyDescent="0.3">
      <c r="A868" s="96"/>
      <c r="B868" s="96"/>
      <c r="C868" s="96"/>
      <c r="D868" s="96"/>
      <c r="E868" s="96"/>
      <c r="F868" s="96"/>
      <c r="G868" s="61"/>
      <c r="H868" s="61"/>
      <c r="I868" s="97"/>
      <c r="J868" s="61"/>
      <c r="K868" s="61"/>
      <c r="L868" s="61"/>
      <c r="M868" s="61"/>
      <c r="N868" s="61"/>
      <c r="O868" s="61"/>
      <c r="P868" s="61"/>
      <c r="Q868" s="61"/>
      <c r="R868" s="61"/>
      <c r="S868" s="61"/>
      <c r="T868" s="61"/>
      <c r="U868" s="61"/>
      <c r="V868" s="61"/>
      <c r="W868" s="61"/>
      <c r="X868" s="61"/>
      <c r="Y868" s="61"/>
      <c r="Z868" s="61"/>
      <c r="AA868" s="61"/>
      <c r="AB868" s="61"/>
      <c r="AC868" s="61"/>
      <c r="AD868" s="61"/>
      <c r="AE868" s="61"/>
      <c r="AF868" s="61"/>
      <c r="AG868" s="61"/>
      <c r="AH868" s="61"/>
      <c r="AI868" s="61"/>
      <c r="AJ868" s="61"/>
      <c r="AK868" s="61"/>
      <c r="AL868" s="61"/>
      <c r="AM868" s="61"/>
      <c r="AN868" s="61"/>
      <c r="AO868" s="61"/>
      <c r="AP868" s="61"/>
      <c r="AQ868" s="61"/>
      <c r="AR868" s="61"/>
      <c r="AS868" s="61"/>
      <c r="AT868" s="61"/>
      <c r="AU868" s="61"/>
      <c r="AV868" s="61"/>
      <c r="AW868" s="61"/>
      <c r="AX868" s="61"/>
      <c r="AY868" s="61"/>
      <c r="AZ868" s="61"/>
      <c r="BA868" s="61"/>
      <c r="BB868" s="61"/>
      <c r="BC868" s="61"/>
      <c r="BD868" s="61"/>
      <c r="BE868" s="61"/>
      <c r="BF868" s="61"/>
    </row>
    <row r="869" spans="1:58" ht="16.5" customHeight="1" x14ac:dyDescent="0.3">
      <c r="A869" s="96"/>
      <c r="B869" s="96"/>
      <c r="C869" s="96"/>
      <c r="D869" s="96"/>
      <c r="E869" s="96"/>
      <c r="F869" s="96"/>
      <c r="G869" s="61"/>
      <c r="H869" s="61"/>
      <c r="I869" s="97"/>
      <c r="J869" s="61"/>
      <c r="K869" s="61"/>
      <c r="L869" s="61"/>
      <c r="M869" s="61"/>
      <c r="N869" s="61"/>
      <c r="O869" s="61"/>
      <c r="P869" s="61"/>
      <c r="Q869" s="61"/>
      <c r="R869" s="61"/>
      <c r="S869" s="61"/>
      <c r="T869" s="61"/>
      <c r="U869" s="61"/>
      <c r="V869" s="61"/>
      <c r="W869" s="61"/>
      <c r="X869" s="61"/>
      <c r="Y869" s="61"/>
      <c r="Z869" s="61"/>
      <c r="AA869" s="61"/>
      <c r="AB869" s="61"/>
      <c r="AC869" s="61"/>
      <c r="AD869" s="61"/>
      <c r="AE869" s="61"/>
      <c r="AF869" s="61"/>
      <c r="AG869" s="61"/>
      <c r="AH869" s="61"/>
      <c r="AI869" s="61"/>
      <c r="AJ869" s="61"/>
      <c r="AK869" s="61"/>
      <c r="AL869" s="61"/>
      <c r="AM869" s="61"/>
      <c r="AN869" s="61"/>
      <c r="AO869" s="61"/>
      <c r="AP869" s="61"/>
      <c r="AQ869" s="61"/>
      <c r="AR869" s="61"/>
      <c r="AS869" s="61"/>
      <c r="AT869" s="61"/>
      <c r="AU869" s="61"/>
      <c r="AV869" s="61"/>
      <c r="AW869" s="61"/>
      <c r="AX869" s="61"/>
      <c r="AY869" s="61"/>
      <c r="AZ869" s="61"/>
      <c r="BA869" s="61"/>
      <c r="BB869" s="61"/>
      <c r="BC869" s="61"/>
      <c r="BD869" s="61"/>
      <c r="BE869" s="61"/>
      <c r="BF869" s="61"/>
    </row>
    <row r="870" spans="1:58" ht="16.5" customHeight="1" x14ac:dyDescent="0.3">
      <c r="A870" s="96"/>
      <c r="B870" s="96"/>
      <c r="C870" s="96"/>
      <c r="D870" s="96"/>
      <c r="E870" s="96"/>
      <c r="F870" s="96"/>
      <c r="G870" s="61"/>
      <c r="H870" s="61"/>
      <c r="I870" s="97"/>
      <c r="J870" s="61"/>
      <c r="K870" s="61"/>
      <c r="L870" s="61"/>
      <c r="M870" s="61"/>
      <c r="N870" s="61"/>
      <c r="O870" s="61"/>
      <c r="P870" s="61"/>
      <c r="Q870" s="61"/>
      <c r="R870" s="61"/>
      <c r="S870" s="61"/>
      <c r="T870" s="61"/>
      <c r="U870" s="61"/>
      <c r="V870" s="61"/>
      <c r="W870" s="61"/>
      <c r="X870" s="61"/>
      <c r="Y870" s="61"/>
      <c r="Z870" s="61"/>
      <c r="AA870" s="61"/>
      <c r="AB870" s="61"/>
      <c r="AC870" s="61"/>
      <c r="AD870" s="61"/>
      <c r="AE870" s="61"/>
      <c r="AF870" s="61"/>
      <c r="AG870" s="61"/>
      <c r="AH870" s="61"/>
      <c r="AI870" s="61"/>
      <c r="AJ870" s="61"/>
      <c r="AK870" s="61"/>
      <c r="AL870" s="61"/>
      <c r="AM870" s="61"/>
      <c r="AN870" s="61"/>
      <c r="AO870" s="61"/>
      <c r="AP870" s="61"/>
      <c r="AQ870" s="61"/>
      <c r="AR870" s="61"/>
      <c r="AS870" s="61"/>
      <c r="AT870" s="61"/>
      <c r="AU870" s="61"/>
      <c r="AV870" s="61"/>
      <c r="AW870" s="61"/>
      <c r="AX870" s="61"/>
      <c r="AY870" s="61"/>
      <c r="AZ870" s="61"/>
      <c r="BA870" s="61"/>
      <c r="BB870" s="61"/>
      <c r="BC870" s="61"/>
      <c r="BD870" s="61"/>
      <c r="BE870" s="61"/>
      <c r="BF870" s="61"/>
    </row>
    <row r="871" spans="1:58" ht="16.5" customHeight="1" x14ac:dyDescent="0.3">
      <c r="A871" s="96"/>
      <c r="B871" s="96"/>
      <c r="C871" s="96"/>
      <c r="D871" s="96"/>
      <c r="E871" s="96"/>
      <c r="F871" s="96"/>
      <c r="G871" s="61"/>
      <c r="H871" s="61"/>
      <c r="I871" s="97"/>
      <c r="J871" s="61"/>
      <c r="K871" s="61"/>
      <c r="L871" s="61"/>
      <c r="M871" s="61"/>
      <c r="N871" s="61"/>
      <c r="O871" s="61"/>
      <c r="P871" s="61"/>
      <c r="Q871" s="61"/>
      <c r="R871" s="61"/>
      <c r="S871" s="61"/>
      <c r="T871" s="61"/>
      <c r="U871" s="61"/>
      <c r="V871" s="61"/>
      <c r="W871" s="61"/>
      <c r="X871" s="61"/>
      <c r="Y871" s="61"/>
      <c r="Z871" s="61"/>
      <c r="AA871" s="61"/>
      <c r="AB871" s="61"/>
      <c r="AC871" s="61"/>
      <c r="AD871" s="61"/>
      <c r="AE871" s="61"/>
      <c r="AF871" s="61"/>
      <c r="AG871" s="61"/>
      <c r="AH871" s="61"/>
      <c r="AI871" s="61"/>
      <c r="AJ871" s="61"/>
      <c r="AK871" s="61"/>
      <c r="AL871" s="61"/>
      <c r="AM871" s="61"/>
      <c r="AN871" s="61"/>
      <c r="AO871" s="61"/>
      <c r="AP871" s="61"/>
      <c r="AQ871" s="61"/>
      <c r="AR871" s="61"/>
      <c r="AS871" s="61"/>
      <c r="AT871" s="61"/>
      <c r="AU871" s="61"/>
      <c r="AV871" s="61"/>
      <c r="AW871" s="61"/>
      <c r="AX871" s="61"/>
      <c r="AY871" s="61"/>
      <c r="AZ871" s="61"/>
      <c r="BA871" s="61"/>
      <c r="BB871" s="61"/>
      <c r="BC871" s="61"/>
      <c r="BD871" s="61"/>
      <c r="BE871" s="61"/>
      <c r="BF871" s="61"/>
    </row>
    <row r="872" spans="1:58" ht="16.5" customHeight="1" x14ac:dyDescent="0.3">
      <c r="A872" s="96"/>
      <c r="B872" s="96"/>
      <c r="C872" s="96"/>
      <c r="D872" s="96"/>
      <c r="E872" s="96"/>
      <c r="F872" s="96"/>
      <c r="G872" s="61"/>
      <c r="H872" s="61"/>
      <c r="I872" s="97"/>
      <c r="J872" s="61"/>
      <c r="K872" s="61"/>
      <c r="L872" s="61"/>
      <c r="M872" s="61"/>
      <c r="N872" s="61"/>
      <c r="O872" s="61"/>
      <c r="P872" s="61"/>
      <c r="Q872" s="61"/>
      <c r="R872" s="61"/>
      <c r="S872" s="61"/>
      <c r="T872" s="61"/>
      <c r="U872" s="61"/>
      <c r="V872" s="61"/>
      <c r="W872" s="61"/>
      <c r="X872" s="61"/>
      <c r="Y872" s="61"/>
      <c r="Z872" s="61"/>
      <c r="AA872" s="61"/>
      <c r="AB872" s="61"/>
      <c r="AC872" s="61"/>
      <c r="AD872" s="61"/>
      <c r="AE872" s="61"/>
      <c r="AF872" s="61"/>
      <c r="AG872" s="61"/>
      <c r="AH872" s="61"/>
      <c r="AI872" s="61"/>
      <c r="AJ872" s="61"/>
      <c r="AK872" s="61"/>
      <c r="AL872" s="61"/>
      <c r="AM872" s="61"/>
      <c r="AN872" s="61"/>
      <c r="AO872" s="61"/>
      <c r="AP872" s="61"/>
      <c r="AQ872" s="61"/>
      <c r="AR872" s="61"/>
      <c r="AS872" s="61"/>
      <c r="AT872" s="61"/>
      <c r="AU872" s="61"/>
      <c r="AV872" s="61"/>
      <c r="AW872" s="61"/>
      <c r="AX872" s="61"/>
      <c r="AY872" s="61"/>
      <c r="AZ872" s="61"/>
      <c r="BA872" s="61"/>
      <c r="BB872" s="61"/>
      <c r="BC872" s="61"/>
      <c r="BD872" s="61"/>
      <c r="BE872" s="61"/>
      <c r="BF872" s="61"/>
    </row>
    <row r="873" spans="1:58" ht="16.5" customHeight="1" x14ac:dyDescent="0.3">
      <c r="A873" s="96"/>
      <c r="B873" s="96"/>
      <c r="C873" s="96"/>
      <c r="D873" s="96"/>
      <c r="E873" s="96"/>
      <c r="F873" s="96"/>
      <c r="G873" s="61"/>
      <c r="H873" s="61"/>
      <c r="I873" s="97"/>
      <c r="J873" s="61"/>
      <c r="K873" s="61"/>
      <c r="L873" s="61"/>
      <c r="M873" s="61"/>
      <c r="N873" s="61"/>
      <c r="O873" s="61"/>
      <c r="P873" s="61"/>
      <c r="Q873" s="61"/>
      <c r="R873" s="61"/>
      <c r="S873" s="61"/>
      <c r="T873" s="61"/>
      <c r="U873" s="61"/>
      <c r="V873" s="61"/>
      <c r="W873" s="61"/>
      <c r="X873" s="61"/>
      <c r="Y873" s="61"/>
      <c r="Z873" s="61"/>
      <c r="AA873" s="61"/>
      <c r="AB873" s="61"/>
      <c r="AC873" s="61"/>
      <c r="AD873" s="61"/>
      <c r="AE873" s="61"/>
      <c r="AF873" s="61"/>
      <c r="AG873" s="61"/>
      <c r="AH873" s="61"/>
      <c r="AI873" s="61"/>
      <c r="AJ873" s="61"/>
      <c r="AK873" s="61"/>
      <c r="AL873" s="61"/>
      <c r="AM873" s="61"/>
      <c r="AN873" s="61"/>
      <c r="AO873" s="61"/>
      <c r="AP873" s="61"/>
      <c r="AQ873" s="61"/>
      <c r="AR873" s="61"/>
      <c r="AS873" s="61"/>
      <c r="AT873" s="61"/>
      <c r="AU873" s="61"/>
      <c r="AV873" s="61"/>
      <c r="AW873" s="61"/>
      <c r="AX873" s="61"/>
      <c r="AY873" s="61"/>
      <c r="AZ873" s="61"/>
      <c r="BA873" s="61"/>
      <c r="BB873" s="61"/>
      <c r="BC873" s="61"/>
      <c r="BD873" s="61"/>
      <c r="BE873" s="61"/>
      <c r="BF873" s="61"/>
    </row>
    <row r="874" spans="1:58" ht="16.5" customHeight="1" x14ac:dyDescent="0.3">
      <c r="A874" s="96"/>
      <c r="B874" s="96"/>
      <c r="C874" s="96"/>
      <c r="D874" s="96"/>
      <c r="E874" s="96"/>
      <c r="F874" s="96"/>
      <c r="G874" s="61"/>
      <c r="H874" s="61"/>
      <c r="I874" s="97"/>
      <c r="J874" s="61"/>
      <c r="K874" s="61"/>
      <c r="L874" s="61"/>
      <c r="M874" s="61"/>
      <c r="N874" s="61"/>
      <c r="O874" s="61"/>
      <c r="P874" s="61"/>
      <c r="Q874" s="61"/>
      <c r="R874" s="61"/>
      <c r="S874" s="61"/>
      <c r="T874" s="61"/>
      <c r="U874" s="61"/>
      <c r="V874" s="61"/>
      <c r="W874" s="61"/>
      <c r="X874" s="61"/>
      <c r="Y874" s="61"/>
      <c r="Z874" s="61"/>
      <c r="AA874" s="61"/>
      <c r="AB874" s="61"/>
      <c r="AC874" s="61"/>
      <c r="AD874" s="61"/>
      <c r="AE874" s="61"/>
      <c r="AF874" s="61"/>
      <c r="AG874" s="61"/>
      <c r="AH874" s="61"/>
      <c r="AI874" s="61"/>
      <c r="AJ874" s="61"/>
      <c r="AK874" s="61"/>
      <c r="AL874" s="61"/>
      <c r="AM874" s="61"/>
      <c r="AN874" s="61"/>
      <c r="AO874" s="61"/>
      <c r="AP874" s="61"/>
      <c r="AQ874" s="61"/>
      <c r="AR874" s="61"/>
      <c r="AS874" s="61"/>
      <c r="AT874" s="61"/>
      <c r="AU874" s="61"/>
      <c r="AV874" s="61"/>
      <c r="AW874" s="61"/>
      <c r="AX874" s="61"/>
      <c r="AY874" s="61"/>
      <c r="AZ874" s="61"/>
      <c r="BA874" s="61"/>
      <c r="BB874" s="61"/>
      <c r="BC874" s="61"/>
      <c r="BD874" s="61"/>
      <c r="BE874" s="61"/>
      <c r="BF874" s="61"/>
    </row>
    <row r="875" spans="1:58" ht="16.5" customHeight="1" x14ac:dyDescent="0.3">
      <c r="A875" s="96"/>
      <c r="B875" s="96"/>
      <c r="C875" s="96"/>
      <c r="D875" s="96"/>
      <c r="E875" s="96"/>
      <c r="F875" s="96"/>
      <c r="G875" s="61"/>
      <c r="H875" s="61"/>
      <c r="I875" s="97"/>
      <c r="J875" s="61"/>
      <c r="K875" s="61"/>
      <c r="L875" s="61"/>
      <c r="M875" s="61"/>
      <c r="N875" s="61"/>
      <c r="O875" s="61"/>
      <c r="P875" s="61"/>
      <c r="Q875" s="61"/>
      <c r="R875" s="61"/>
      <c r="S875" s="61"/>
      <c r="T875" s="61"/>
      <c r="U875" s="61"/>
      <c r="V875" s="61"/>
      <c r="W875" s="61"/>
      <c r="X875" s="61"/>
      <c r="Y875" s="61"/>
      <c r="Z875" s="61"/>
      <c r="AA875" s="61"/>
      <c r="AB875" s="61"/>
      <c r="AC875" s="61"/>
      <c r="AD875" s="61"/>
      <c r="AE875" s="61"/>
      <c r="AF875" s="61"/>
      <c r="AG875" s="61"/>
      <c r="AH875" s="61"/>
      <c r="AI875" s="61"/>
      <c r="AJ875" s="61"/>
      <c r="AK875" s="61"/>
      <c r="AL875" s="61"/>
      <c r="AM875" s="61"/>
      <c r="AN875" s="61"/>
      <c r="AO875" s="61"/>
      <c r="AP875" s="61"/>
      <c r="AQ875" s="61"/>
      <c r="AR875" s="61"/>
      <c r="AS875" s="61"/>
      <c r="AT875" s="61"/>
      <c r="AU875" s="61"/>
      <c r="AV875" s="61"/>
      <c r="AW875" s="61"/>
      <c r="AX875" s="61"/>
      <c r="AY875" s="61"/>
      <c r="AZ875" s="61"/>
      <c r="BA875" s="61"/>
      <c r="BB875" s="61"/>
      <c r="BC875" s="61"/>
      <c r="BD875" s="61"/>
      <c r="BE875" s="61"/>
      <c r="BF875" s="61"/>
    </row>
    <row r="876" spans="1:58" ht="16.5" customHeight="1" x14ac:dyDescent="0.3">
      <c r="A876" s="96"/>
      <c r="B876" s="96"/>
      <c r="C876" s="96"/>
      <c r="D876" s="96"/>
      <c r="E876" s="96"/>
      <c r="F876" s="96"/>
      <c r="G876" s="61"/>
      <c r="H876" s="61"/>
      <c r="I876" s="97"/>
      <c r="J876" s="61"/>
      <c r="K876" s="61"/>
      <c r="L876" s="61"/>
      <c r="M876" s="61"/>
      <c r="N876" s="61"/>
      <c r="O876" s="61"/>
      <c r="P876" s="61"/>
      <c r="Q876" s="61"/>
      <c r="R876" s="61"/>
      <c r="S876" s="61"/>
      <c r="T876" s="61"/>
      <c r="U876" s="61"/>
      <c r="V876" s="61"/>
      <c r="W876" s="61"/>
      <c r="X876" s="61"/>
      <c r="Y876" s="61"/>
      <c r="Z876" s="61"/>
      <c r="AA876" s="61"/>
      <c r="AB876" s="61"/>
      <c r="AC876" s="61"/>
      <c r="AD876" s="61"/>
      <c r="AE876" s="61"/>
      <c r="AF876" s="61"/>
      <c r="AG876" s="61"/>
      <c r="AH876" s="61"/>
      <c r="AI876" s="61"/>
      <c r="AJ876" s="61"/>
      <c r="AK876" s="61"/>
      <c r="AL876" s="61"/>
      <c r="AM876" s="61"/>
      <c r="AN876" s="61"/>
      <c r="AO876" s="61"/>
      <c r="AP876" s="61"/>
      <c r="AQ876" s="61"/>
      <c r="AR876" s="61"/>
      <c r="AS876" s="61"/>
      <c r="AT876" s="61"/>
      <c r="AU876" s="61"/>
      <c r="AV876" s="61"/>
      <c r="AW876" s="61"/>
      <c r="AX876" s="61"/>
      <c r="AY876" s="61"/>
      <c r="AZ876" s="61"/>
      <c r="BA876" s="61"/>
      <c r="BB876" s="61"/>
      <c r="BC876" s="61"/>
      <c r="BD876" s="61"/>
      <c r="BE876" s="61"/>
      <c r="BF876" s="61"/>
    </row>
    <row r="877" spans="1:58" ht="16.5" customHeight="1" x14ac:dyDescent="0.3">
      <c r="A877" s="96"/>
      <c r="B877" s="96"/>
      <c r="C877" s="96"/>
      <c r="D877" s="96"/>
      <c r="E877" s="96"/>
      <c r="F877" s="96"/>
      <c r="G877" s="61"/>
      <c r="H877" s="61"/>
      <c r="I877" s="97"/>
      <c r="J877" s="61"/>
      <c r="K877" s="61"/>
      <c r="L877" s="61"/>
      <c r="M877" s="61"/>
      <c r="N877" s="61"/>
      <c r="O877" s="61"/>
      <c r="P877" s="61"/>
      <c r="Q877" s="61"/>
      <c r="R877" s="61"/>
      <c r="S877" s="61"/>
      <c r="T877" s="61"/>
      <c r="U877" s="61"/>
      <c r="V877" s="61"/>
      <c r="W877" s="61"/>
      <c r="X877" s="61"/>
      <c r="Y877" s="61"/>
      <c r="Z877" s="61"/>
      <c r="AA877" s="61"/>
      <c r="AB877" s="61"/>
      <c r="AC877" s="61"/>
      <c r="AD877" s="61"/>
      <c r="AE877" s="61"/>
      <c r="AF877" s="61"/>
      <c r="AG877" s="61"/>
      <c r="AH877" s="61"/>
      <c r="AI877" s="61"/>
      <c r="AJ877" s="61"/>
      <c r="AK877" s="61"/>
      <c r="AL877" s="61"/>
      <c r="AM877" s="61"/>
      <c r="AN877" s="61"/>
      <c r="AO877" s="61"/>
      <c r="AP877" s="61"/>
      <c r="AQ877" s="61"/>
      <c r="AR877" s="61"/>
      <c r="AS877" s="61"/>
      <c r="AT877" s="61"/>
      <c r="AU877" s="61"/>
      <c r="AV877" s="61"/>
      <c r="AW877" s="61"/>
      <c r="AX877" s="61"/>
      <c r="AY877" s="61"/>
      <c r="AZ877" s="61"/>
      <c r="BA877" s="61"/>
      <c r="BB877" s="61"/>
      <c r="BC877" s="61"/>
      <c r="BD877" s="61"/>
      <c r="BE877" s="61"/>
      <c r="BF877" s="61"/>
    </row>
    <row r="878" spans="1:58" ht="16.5" customHeight="1" x14ac:dyDescent="0.3">
      <c r="A878" s="96"/>
      <c r="B878" s="96"/>
      <c r="C878" s="96"/>
      <c r="D878" s="96"/>
      <c r="E878" s="96"/>
      <c r="F878" s="96"/>
      <c r="G878" s="61"/>
      <c r="H878" s="61"/>
      <c r="I878" s="97"/>
      <c r="J878" s="61"/>
      <c r="K878" s="61"/>
      <c r="L878" s="61"/>
      <c r="M878" s="61"/>
      <c r="N878" s="61"/>
      <c r="O878" s="61"/>
      <c r="P878" s="61"/>
      <c r="Q878" s="61"/>
      <c r="R878" s="61"/>
      <c r="S878" s="61"/>
      <c r="T878" s="61"/>
      <c r="U878" s="61"/>
      <c r="V878" s="61"/>
      <c r="W878" s="61"/>
      <c r="X878" s="61"/>
      <c r="Y878" s="61"/>
      <c r="Z878" s="61"/>
      <c r="AA878" s="61"/>
      <c r="AB878" s="61"/>
      <c r="AC878" s="61"/>
      <c r="AD878" s="61"/>
      <c r="AE878" s="61"/>
      <c r="AF878" s="61"/>
      <c r="AG878" s="61"/>
      <c r="AH878" s="61"/>
      <c r="AI878" s="61"/>
      <c r="AJ878" s="61"/>
      <c r="AK878" s="61"/>
      <c r="AL878" s="61"/>
      <c r="AM878" s="61"/>
      <c r="AN878" s="61"/>
      <c r="AO878" s="61"/>
      <c r="AP878" s="61"/>
      <c r="AQ878" s="61"/>
      <c r="AR878" s="61"/>
      <c r="AS878" s="61"/>
      <c r="AT878" s="61"/>
      <c r="AU878" s="61"/>
      <c r="AV878" s="61"/>
      <c r="AW878" s="61"/>
      <c r="AX878" s="61"/>
      <c r="AY878" s="61"/>
      <c r="AZ878" s="61"/>
      <c r="BA878" s="61"/>
      <c r="BB878" s="61"/>
      <c r="BC878" s="61"/>
      <c r="BD878" s="61"/>
      <c r="BE878" s="61"/>
      <c r="BF878" s="61"/>
    </row>
    <row r="879" spans="1:58" ht="16.5" customHeight="1" x14ac:dyDescent="0.3">
      <c r="A879" s="96"/>
      <c r="B879" s="96"/>
      <c r="C879" s="96"/>
      <c r="D879" s="96"/>
      <c r="E879" s="96"/>
      <c r="F879" s="96"/>
      <c r="G879" s="61"/>
      <c r="H879" s="61"/>
      <c r="I879" s="97"/>
      <c r="J879" s="61"/>
      <c r="K879" s="61"/>
      <c r="L879" s="61"/>
      <c r="M879" s="61"/>
      <c r="N879" s="61"/>
      <c r="O879" s="61"/>
      <c r="P879" s="61"/>
      <c r="Q879" s="61"/>
      <c r="R879" s="61"/>
      <c r="S879" s="61"/>
      <c r="T879" s="61"/>
      <c r="U879" s="61"/>
      <c r="V879" s="61"/>
      <c r="W879" s="61"/>
      <c r="X879" s="61"/>
      <c r="Y879" s="61"/>
      <c r="Z879" s="61"/>
      <c r="AA879" s="61"/>
      <c r="AB879" s="61"/>
      <c r="AC879" s="61"/>
      <c r="AD879" s="61"/>
      <c r="AE879" s="61"/>
      <c r="AF879" s="61"/>
      <c r="AG879" s="61"/>
      <c r="AH879" s="61"/>
      <c r="AI879" s="61"/>
      <c r="AJ879" s="61"/>
      <c r="AK879" s="61"/>
      <c r="AL879" s="61"/>
      <c r="AM879" s="61"/>
      <c r="AN879" s="61"/>
      <c r="AO879" s="61"/>
      <c r="AP879" s="61"/>
      <c r="AQ879" s="61"/>
      <c r="AR879" s="61"/>
      <c r="AS879" s="61"/>
      <c r="AT879" s="61"/>
      <c r="AU879" s="61"/>
      <c r="AV879" s="61"/>
      <c r="AW879" s="61"/>
      <c r="AX879" s="61"/>
      <c r="AY879" s="61"/>
      <c r="AZ879" s="61"/>
      <c r="BA879" s="61"/>
      <c r="BB879" s="61"/>
      <c r="BC879" s="61"/>
      <c r="BD879" s="61"/>
      <c r="BE879" s="61"/>
      <c r="BF879" s="61"/>
    </row>
    <row r="880" spans="1:58" ht="16.5" customHeight="1" x14ac:dyDescent="0.3">
      <c r="A880" s="96"/>
      <c r="B880" s="96"/>
      <c r="C880" s="96"/>
      <c r="D880" s="96"/>
      <c r="E880" s="96"/>
      <c r="F880" s="96"/>
      <c r="G880" s="61"/>
      <c r="H880" s="61"/>
      <c r="I880" s="97"/>
      <c r="J880" s="61"/>
      <c r="K880" s="61"/>
      <c r="L880" s="61"/>
      <c r="M880" s="61"/>
      <c r="N880" s="61"/>
      <c r="O880" s="61"/>
      <c r="P880" s="61"/>
      <c r="Q880" s="61"/>
      <c r="R880" s="61"/>
      <c r="S880" s="61"/>
      <c r="T880" s="61"/>
      <c r="U880" s="61"/>
      <c r="V880" s="61"/>
      <c r="W880" s="61"/>
      <c r="X880" s="61"/>
      <c r="Y880" s="61"/>
      <c r="Z880" s="61"/>
      <c r="AA880" s="61"/>
      <c r="AB880" s="61"/>
      <c r="AC880" s="61"/>
      <c r="AD880" s="61"/>
      <c r="AE880" s="61"/>
      <c r="AF880" s="61"/>
      <c r="AG880" s="61"/>
      <c r="AH880" s="61"/>
      <c r="AI880" s="61"/>
      <c r="AJ880" s="61"/>
      <c r="AK880" s="61"/>
      <c r="AL880" s="61"/>
      <c r="AM880" s="61"/>
      <c r="AN880" s="61"/>
      <c r="AO880" s="61"/>
      <c r="AP880" s="61"/>
      <c r="AQ880" s="61"/>
      <c r="AR880" s="61"/>
      <c r="AS880" s="61"/>
      <c r="AT880" s="61"/>
      <c r="AU880" s="61"/>
      <c r="AV880" s="61"/>
      <c r="AW880" s="61"/>
      <c r="AX880" s="61"/>
      <c r="AY880" s="61"/>
      <c r="AZ880" s="61"/>
      <c r="BA880" s="61"/>
      <c r="BB880" s="61"/>
      <c r="BC880" s="61"/>
      <c r="BD880" s="61"/>
      <c r="BE880" s="61"/>
      <c r="BF880" s="61"/>
    </row>
    <row r="881" spans="1:58" ht="16.5" customHeight="1" x14ac:dyDescent="0.3">
      <c r="A881" s="96"/>
      <c r="B881" s="96"/>
      <c r="C881" s="96"/>
      <c r="D881" s="96"/>
      <c r="E881" s="96"/>
      <c r="F881" s="96"/>
      <c r="G881" s="61"/>
      <c r="H881" s="61"/>
      <c r="I881" s="97"/>
      <c r="J881" s="61"/>
      <c r="K881" s="61"/>
      <c r="L881" s="61"/>
      <c r="M881" s="61"/>
      <c r="N881" s="61"/>
      <c r="O881" s="61"/>
      <c r="P881" s="61"/>
      <c r="Q881" s="61"/>
      <c r="R881" s="61"/>
      <c r="S881" s="61"/>
      <c r="T881" s="61"/>
      <c r="U881" s="61"/>
      <c r="V881" s="61"/>
      <c r="W881" s="61"/>
      <c r="X881" s="61"/>
      <c r="Y881" s="61"/>
      <c r="Z881" s="61"/>
      <c r="AA881" s="61"/>
      <c r="AB881" s="61"/>
      <c r="AC881" s="61"/>
      <c r="AD881" s="61"/>
      <c r="AE881" s="61"/>
      <c r="AF881" s="61"/>
      <c r="AG881" s="61"/>
      <c r="AH881" s="61"/>
      <c r="AI881" s="61"/>
      <c r="AJ881" s="61"/>
      <c r="AK881" s="61"/>
      <c r="AL881" s="61"/>
      <c r="AM881" s="61"/>
      <c r="AN881" s="61"/>
      <c r="AO881" s="61"/>
      <c r="AP881" s="61"/>
      <c r="AQ881" s="61"/>
      <c r="AR881" s="61"/>
      <c r="AS881" s="61"/>
      <c r="AT881" s="61"/>
      <c r="AU881" s="61"/>
      <c r="AV881" s="61"/>
      <c r="AW881" s="61"/>
      <c r="AX881" s="61"/>
      <c r="AY881" s="61"/>
      <c r="AZ881" s="61"/>
      <c r="BA881" s="61"/>
      <c r="BB881" s="61"/>
      <c r="BC881" s="61"/>
      <c r="BD881" s="61"/>
      <c r="BE881" s="61"/>
      <c r="BF881" s="61"/>
    </row>
    <row r="882" spans="1:58" ht="16.5" customHeight="1" x14ac:dyDescent="0.3">
      <c r="A882" s="96"/>
      <c r="B882" s="96"/>
      <c r="C882" s="96"/>
      <c r="D882" s="96"/>
      <c r="E882" s="96"/>
      <c r="F882" s="96"/>
      <c r="G882" s="61"/>
      <c r="H882" s="61"/>
      <c r="I882" s="97"/>
      <c r="J882" s="61"/>
      <c r="K882" s="61"/>
      <c r="L882" s="61"/>
      <c r="M882" s="61"/>
      <c r="N882" s="61"/>
      <c r="O882" s="61"/>
      <c r="P882" s="61"/>
      <c r="Q882" s="61"/>
      <c r="R882" s="61"/>
      <c r="S882" s="61"/>
      <c r="T882" s="61"/>
      <c r="U882" s="61"/>
      <c r="V882" s="61"/>
      <c r="W882" s="61"/>
      <c r="X882" s="61"/>
      <c r="Y882" s="61"/>
      <c r="Z882" s="61"/>
      <c r="AA882" s="61"/>
      <c r="AB882" s="61"/>
      <c r="AC882" s="61"/>
      <c r="AD882" s="61"/>
      <c r="AE882" s="61"/>
      <c r="AF882" s="61"/>
      <c r="AG882" s="61"/>
      <c r="AH882" s="61"/>
      <c r="AI882" s="61"/>
      <c r="AJ882" s="61"/>
      <c r="AK882" s="61"/>
      <c r="AL882" s="61"/>
      <c r="AM882" s="61"/>
      <c r="AN882" s="61"/>
      <c r="AO882" s="61"/>
      <c r="AP882" s="61"/>
      <c r="AQ882" s="61"/>
      <c r="AR882" s="61"/>
      <c r="AS882" s="61"/>
      <c r="AT882" s="61"/>
      <c r="AU882" s="61"/>
      <c r="AV882" s="61"/>
      <c r="AW882" s="61"/>
      <c r="AX882" s="61"/>
      <c r="AY882" s="61"/>
      <c r="AZ882" s="61"/>
      <c r="BA882" s="61"/>
      <c r="BB882" s="61"/>
      <c r="BC882" s="61"/>
      <c r="BD882" s="61"/>
      <c r="BE882" s="61"/>
      <c r="BF882" s="61"/>
    </row>
    <row r="883" spans="1:58" ht="16.5" customHeight="1" x14ac:dyDescent="0.3">
      <c r="A883" s="96"/>
      <c r="B883" s="96"/>
      <c r="C883" s="96"/>
      <c r="D883" s="96"/>
      <c r="E883" s="96"/>
      <c r="F883" s="96"/>
      <c r="G883" s="61"/>
      <c r="H883" s="61"/>
      <c r="I883" s="97"/>
      <c r="J883" s="61"/>
      <c r="K883" s="61"/>
      <c r="L883" s="61"/>
      <c r="M883" s="61"/>
      <c r="N883" s="61"/>
      <c r="O883" s="61"/>
      <c r="P883" s="61"/>
      <c r="Q883" s="61"/>
      <c r="R883" s="61"/>
      <c r="S883" s="61"/>
      <c r="T883" s="61"/>
      <c r="U883" s="61"/>
      <c r="V883" s="61"/>
      <c r="W883" s="61"/>
      <c r="X883" s="61"/>
      <c r="Y883" s="61"/>
      <c r="Z883" s="61"/>
      <c r="AA883" s="61"/>
      <c r="AB883" s="61"/>
      <c r="AC883" s="61"/>
      <c r="AD883" s="61"/>
      <c r="AE883" s="61"/>
      <c r="AF883" s="61"/>
      <c r="AG883" s="61"/>
      <c r="AH883" s="61"/>
      <c r="AI883" s="61"/>
      <c r="AJ883" s="61"/>
      <c r="AK883" s="61"/>
      <c r="AL883" s="61"/>
      <c r="AM883" s="61"/>
      <c r="AN883" s="61"/>
      <c r="AO883" s="61"/>
      <c r="AP883" s="61"/>
      <c r="AQ883" s="61"/>
      <c r="AR883" s="61"/>
      <c r="AS883" s="61"/>
      <c r="AT883" s="61"/>
      <c r="AU883" s="61"/>
      <c r="AV883" s="61"/>
      <c r="AW883" s="61"/>
      <c r="AX883" s="61"/>
      <c r="AY883" s="61"/>
      <c r="AZ883" s="61"/>
      <c r="BA883" s="61"/>
      <c r="BB883" s="61"/>
      <c r="BC883" s="61"/>
      <c r="BD883" s="61"/>
      <c r="BE883" s="61"/>
      <c r="BF883" s="61"/>
    </row>
    <row r="884" spans="1:58" ht="16.5" customHeight="1" x14ac:dyDescent="0.3">
      <c r="A884" s="96"/>
      <c r="B884" s="96"/>
      <c r="C884" s="96"/>
      <c r="D884" s="96"/>
      <c r="E884" s="96"/>
      <c r="F884" s="96"/>
      <c r="G884" s="61"/>
      <c r="H884" s="61"/>
      <c r="I884" s="97"/>
      <c r="J884" s="61"/>
      <c r="K884" s="61"/>
      <c r="L884" s="61"/>
      <c r="M884" s="61"/>
      <c r="N884" s="61"/>
      <c r="O884" s="61"/>
      <c r="P884" s="61"/>
      <c r="Q884" s="61"/>
      <c r="R884" s="61"/>
      <c r="S884" s="61"/>
      <c r="T884" s="61"/>
      <c r="U884" s="61"/>
      <c r="V884" s="61"/>
      <c r="W884" s="61"/>
      <c r="X884" s="61"/>
      <c r="Y884" s="61"/>
      <c r="Z884" s="61"/>
      <c r="AA884" s="61"/>
      <c r="AB884" s="61"/>
      <c r="AC884" s="61"/>
      <c r="AD884" s="61"/>
      <c r="AE884" s="61"/>
      <c r="AF884" s="61"/>
      <c r="AG884" s="61"/>
      <c r="AH884" s="61"/>
      <c r="AI884" s="61"/>
      <c r="AJ884" s="61"/>
      <c r="AK884" s="61"/>
      <c r="AL884" s="61"/>
      <c r="AM884" s="61"/>
      <c r="AN884" s="61"/>
      <c r="AO884" s="61"/>
      <c r="AP884" s="61"/>
      <c r="AQ884" s="61"/>
      <c r="AR884" s="61"/>
      <c r="AS884" s="61"/>
      <c r="AT884" s="61"/>
      <c r="AU884" s="61"/>
      <c r="AV884" s="61"/>
      <c r="AW884" s="61"/>
      <c r="AX884" s="61"/>
      <c r="AY884" s="61"/>
      <c r="AZ884" s="61"/>
      <c r="BA884" s="61"/>
      <c r="BB884" s="61"/>
      <c r="BC884" s="61"/>
      <c r="BD884" s="61"/>
      <c r="BE884" s="61"/>
      <c r="BF884" s="61"/>
    </row>
    <row r="885" spans="1:58" ht="16.5" customHeight="1" x14ac:dyDescent="0.3">
      <c r="A885" s="96"/>
      <c r="B885" s="96"/>
      <c r="C885" s="96"/>
      <c r="D885" s="96"/>
      <c r="E885" s="96"/>
      <c r="F885" s="96"/>
      <c r="G885" s="61"/>
      <c r="H885" s="61"/>
      <c r="I885" s="97"/>
      <c r="J885" s="61"/>
      <c r="K885" s="61"/>
      <c r="L885" s="61"/>
      <c r="M885" s="61"/>
      <c r="N885" s="61"/>
      <c r="O885" s="61"/>
      <c r="P885" s="61"/>
      <c r="Q885" s="61"/>
      <c r="R885" s="61"/>
      <c r="S885" s="61"/>
      <c r="T885" s="61"/>
      <c r="U885" s="61"/>
      <c r="V885" s="61"/>
      <c r="W885" s="61"/>
      <c r="X885" s="61"/>
      <c r="Y885" s="61"/>
      <c r="Z885" s="61"/>
      <c r="AA885" s="61"/>
      <c r="AB885" s="61"/>
      <c r="AC885" s="61"/>
      <c r="AD885" s="61"/>
      <c r="AE885" s="61"/>
      <c r="AF885" s="61"/>
      <c r="AG885" s="61"/>
      <c r="AH885" s="61"/>
      <c r="AI885" s="61"/>
      <c r="AJ885" s="61"/>
      <c r="AK885" s="61"/>
      <c r="AL885" s="61"/>
      <c r="AM885" s="61"/>
      <c r="AN885" s="61"/>
      <c r="AO885" s="61"/>
      <c r="AP885" s="61"/>
      <c r="AQ885" s="61"/>
      <c r="AR885" s="61"/>
      <c r="AS885" s="61"/>
      <c r="AT885" s="61"/>
      <c r="AU885" s="61"/>
      <c r="AV885" s="61"/>
      <c r="AW885" s="61"/>
      <c r="AX885" s="61"/>
      <c r="AY885" s="61"/>
      <c r="AZ885" s="61"/>
      <c r="BA885" s="61"/>
      <c r="BB885" s="61"/>
      <c r="BC885" s="61"/>
      <c r="BD885" s="61"/>
      <c r="BE885" s="61"/>
      <c r="BF885" s="61"/>
    </row>
    <row r="886" spans="1:58" ht="16.5" customHeight="1" x14ac:dyDescent="0.3">
      <c r="A886" s="96"/>
      <c r="B886" s="96"/>
      <c r="C886" s="96"/>
      <c r="D886" s="96"/>
      <c r="E886" s="96"/>
      <c r="F886" s="96"/>
      <c r="G886" s="61"/>
      <c r="H886" s="61"/>
      <c r="I886" s="97"/>
      <c r="J886" s="61"/>
      <c r="K886" s="61"/>
      <c r="L886" s="61"/>
      <c r="M886" s="61"/>
      <c r="N886" s="61"/>
      <c r="O886" s="61"/>
      <c r="P886" s="61"/>
      <c r="Q886" s="61"/>
      <c r="R886" s="61"/>
      <c r="S886" s="61"/>
      <c r="T886" s="61"/>
      <c r="U886" s="61"/>
      <c r="V886" s="61"/>
      <c r="W886" s="61"/>
      <c r="X886" s="61"/>
      <c r="Y886" s="61"/>
      <c r="Z886" s="61"/>
      <c r="AA886" s="61"/>
      <c r="AB886" s="61"/>
      <c r="AC886" s="61"/>
      <c r="AD886" s="61"/>
      <c r="AE886" s="61"/>
      <c r="AF886" s="61"/>
      <c r="AG886" s="61"/>
      <c r="AH886" s="61"/>
      <c r="AI886" s="61"/>
      <c r="AJ886" s="61"/>
      <c r="AK886" s="61"/>
      <c r="AL886" s="61"/>
      <c r="AM886" s="61"/>
      <c r="AN886" s="61"/>
      <c r="AO886" s="61"/>
      <c r="AP886" s="61"/>
      <c r="AQ886" s="61"/>
      <c r="AR886" s="61"/>
      <c r="AS886" s="61"/>
      <c r="AT886" s="61"/>
      <c r="AU886" s="61"/>
      <c r="AV886" s="61"/>
      <c r="AW886" s="61"/>
      <c r="AX886" s="61"/>
      <c r="AY886" s="61"/>
      <c r="AZ886" s="61"/>
      <c r="BA886" s="61"/>
      <c r="BB886" s="61"/>
      <c r="BC886" s="61"/>
      <c r="BD886" s="61"/>
      <c r="BE886" s="61"/>
      <c r="BF886" s="61"/>
    </row>
    <row r="887" spans="1:58" ht="16.5" customHeight="1" x14ac:dyDescent="0.3">
      <c r="A887" s="96"/>
      <c r="B887" s="96"/>
      <c r="C887" s="96"/>
      <c r="D887" s="96"/>
      <c r="E887" s="96"/>
      <c r="F887" s="96"/>
      <c r="G887" s="61"/>
      <c r="H887" s="61"/>
      <c r="I887" s="97"/>
      <c r="J887" s="61"/>
      <c r="K887" s="61"/>
      <c r="L887" s="61"/>
      <c r="M887" s="61"/>
      <c r="N887" s="61"/>
      <c r="O887" s="61"/>
      <c r="P887" s="61"/>
      <c r="Q887" s="61"/>
      <c r="R887" s="61"/>
      <c r="S887" s="61"/>
      <c r="T887" s="61"/>
      <c r="U887" s="61"/>
      <c r="V887" s="61"/>
      <c r="W887" s="61"/>
      <c r="X887" s="61"/>
      <c r="Y887" s="61"/>
      <c r="Z887" s="61"/>
      <c r="AA887" s="61"/>
      <c r="AB887" s="61"/>
      <c r="AC887" s="61"/>
      <c r="AD887" s="61"/>
      <c r="AE887" s="61"/>
      <c r="AF887" s="61"/>
      <c r="AG887" s="61"/>
      <c r="AH887" s="61"/>
      <c r="AI887" s="61"/>
      <c r="AJ887" s="61"/>
      <c r="AK887" s="61"/>
      <c r="AL887" s="61"/>
      <c r="AM887" s="61"/>
      <c r="AN887" s="61"/>
      <c r="AO887" s="61"/>
      <c r="AP887" s="61"/>
      <c r="AQ887" s="61"/>
      <c r="AR887" s="61"/>
      <c r="AS887" s="61"/>
      <c r="AT887" s="61"/>
      <c r="AU887" s="61"/>
      <c r="AV887" s="61"/>
      <c r="AW887" s="61"/>
      <c r="AX887" s="61"/>
      <c r="AY887" s="61"/>
      <c r="AZ887" s="61"/>
      <c r="BA887" s="61"/>
      <c r="BB887" s="61"/>
      <c r="BC887" s="61"/>
      <c r="BD887" s="61"/>
      <c r="BE887" s="61"/>
      <c r="BF887" s="61"/>
    </row>
    <row r="888" spans="1:58" ht="16.5" customHeight="1" x14ac:dyDescent="0.3">
      <c r="A888" s="96"/>
      <c r="B888" s="96"/>
      <c r="C888" s="96"/>
      <c r="D888" s="96"/>
      <c r="E888" s="96"/>
      <c r="F888" s="96"/>
      <c r="G888" s="61"/>
      <c r="H888" s="61"/>
      <c r="I888" s="97"/>
      <c r="J888" s="61"/>
      <c r="K888" s="61"/>
      <c r="L888" s="61"/>
      <c r="M888" s="61"/>
      <c r="N888" s="61"/>
      <c r="O888" s="61"/>
      <c r="P888" s="61"/>
      <c r="Q888" s="61"/>
      <c r="R888" s="61"/>
      <c r="S888" s="61"/>
      <c r="T888" s="61"/>
      <c r="U888" s="61"/>
      <c r="V888" s="61"/>
      <c r="W888" s="61"/>
      <c r="X888" s="61"/>
      <c r="Y888" s="61"/>
      <c r="Z888" s="61"/>
      <c r="AA888" s="61"/>
      <c r="AB888" s="61"/>
      <c r="AC888" s="61"/>
      <c r="AD888" s="61"/>
      <c r="AE888" s="61"/>
      <c r="AF888" s="61"/>
      <c r="AG888" s="61"/>
      <c r="AH888" s="61"/>
      <c r="AI888" s="61"/>
      <c r="AJ888" s="61"/>
      <c r="AK888" s="61"/>
      <c r="AL888" s="61"/>
      <c r="AM888" s="61"/>
      <c r="AN888" s="61"/>
      <c r="AO888" s="61"/>
      <c r="AP888" s="61"/>
      <c r="AQ888" s="61"/>
      <c r="AR888" s="61"/>
      <c r="AS888" s="61"/>
      <c r="AT888" s="61"/>
      <c r="AU888" s="61"/>
      <c r="AV888" s="61"/>
      <c r="AW888" s="61"/>
      <c r="AX888" s="61"/>
      <c r="AY888" s="61"/>
      <c r="AZ888" s="61"/>
      <c r="BA888" s="61"/>
      <c r="BB888" s="61"/>
      <c r="BC888" s="61"/>
      <c r="BD888" s="61"/>
      <c r="BE888" s="61"/>
      <c r="BF888" s="61"/>
    </row>
    <row r="889" spans="1:58" ht="16.5" customHeight="1" x14ac:dyDescent="0.3">
      <c r="A889" s="96"/>
      <c r="B889" s="96"/>
      <c r="C889" s="96"/>
      <c r="D889" s="96"/>
      <c r="E889" s="96"/>
      <c r="F889" s="96"/>
      <c r="G889" s="61"/>
      <c r="H889" s="61"/>
      <c r="I889" s="97"/>
      <c r="J889" s="61"/>
      <c r="K889" s="61"/>
      <c r="L889" s="61"/>
      <c r="M889" s="61"/>
      <c r="N889" s="61"/>
      <c r="O889" s="61"/>
      <c r="P889" s="61"/>
      <c r="Q889" s="61"/>
      <c r="R889" s="61"/>
      <c r="S889" s="61"/>
      <c r="T889" s="61"/>
      <c r="U889" s="61"/>
      <c r="V889" s="61"/>
      <c r="W889" s="61"/>
      <c r="X889" s="61"/>
      <c r="Y889" s="61"/>
      <c r="Z889" s="61"/>
      <c r="AA889" s="61"/>
      <c r="AB889" s="61"/>
      <c r="AC889" s="61"/>
      <c r="AD889" s="61"/>
      <c r="AE889" s="61"/>
      <c r="AF889" s="61"/>
      <c r="AG889" s="61"/>
      <c r="AH889" s="61"/>
      <c r="AI889" s="61"/>
      <c r="AJ889" s="61"/>
      <c r="AK889" s="61"/>
      <c r="AL889" s="61"/>
      <c r="AM889" s="61"/>
      <c r="AN889" s="61"/>
      <c r="AO889" s="61"/>
      <c r="AP889" s="61"/>
      <c r="AQ889" s="61"/>
      <c r="AR889" s="61"/>
      <c r="AS889" s="61"/>
      <c r="AT889" s="61"/>
      <c r="AU889" s="61"/>
      <c r="AV889" s="61"/>
      <c r="AW889" s="61"/>
      <c r="AX889" s="61"/>
      <c r="AY889" s="61"/>
      <c r="AZ889" s="61"/>
      <c r="BA889" s="61"/>
      <c r="BB889" s="61"/>
      <c r="BC889" s="61"/>
      <c r="BD889" s="61"/>
      <c r="BE889" s="61"/>
      <c r="BF889" s="61"/>
    </row>
    <row r="890" spans="1:58" ht="16.5" customHeight="1" x14ac:dyDescent="0.3">
      <c r="A890" s="96"/>
      <c r="B890" s="96"/>
      <c r="C890" s="96"/>
      <c r="D890" s="96"/>
      <c r="E890" s="96"/>
      <c r="F890" s="96"/>
      <c r="G890" s="61"/>
      <c r="H890" s="61"/>
      <c r="I890" s="97"/>
      <c r="J890" s="61"/>
      <c r="K890" s="61"/>
      <c r="L890" s="61"/>
      <c r="M890" s="61"/>
      <c r="N890" s="61"/>
      <c r="O890" s="61"/>
      <c r="P890" s="61"/>
      <c r="Q890" s="61"/>
      <c r="R890" s="61"/>
      <c r="S890" s="61"/>
      <c r="T890" s="61"/>
      <c r="U890" s="61"/>
      <c r="V890" s="61"/>
      <c r="W890" s="61"/>
      <c r="X890" s="61"/>
      <c r="Y890" s="61"/>
      <c r="Z890" s="61"/>
      <c r="AA890" s="61"/>
      <c r="AB890" s="61"/>
      <c r="AC890" s="61"/>
      <c r="AD890" s="61"/>
      <c r="AE890" s="61"/>
      <c r="AF890" s="61"/>
      <c r="AG890" s="61"/>
      <c r="AH890" s="61"/>
      <c r="AI890" s="61"/>
      <c r="AJ890" s="61"/>
      <c r="AK890" s="61"/>
      <c r="AL890" s="61"/>
      <c r="AM890" s="61"/>
      <c r="AN890" s="61"/>
      <c r="AO890" s="61"/>
      <c r="AP890" s="61"/>
      <c r="AQ890" s="61"/>
      <c r="AR890" s="61"/>
      <c r="AS890" s="61"/>
      <c r="AT890" s="61"/>
      <c r="AU890" s="61"/>
      <c r="AV890" s="61"/>
      <c r="AW890" s="61"/>
      <c r="AX890" s="61"/>
      <c r="AY890" s="61"/>
      <c r="AZ890" s="61"/>
      <c r="BA890" s="61"/>
      <c r="BB890" s="61"/>
      <c r="BC890" s="61"/>
      <c r="BD890" s="61"/>
      <c r="BE890" s="61"/>
      <c r="BF890" s="61"/>
    </row>
    <row r="891" spans="1:58" ht="16.5" customHeight="1" x14ac:dyDescent="0.3">
      <c r="A891" s="96"/>
      <c r="B891" s="96"/>
      <c r="C891" s="96"/>
      <c r="D891" s="96"/>
      <c r="E891" s="96"/>
      <c r="F891" s="96"/>
      <c r="G891" s="61"/>
      <c r="H891" s="61"/>
      <c r="I891" s="97"/>
      <c r="J891" s="61"/>
      <c r="K891" s="61"/>
      <c r="L891" s="61"/>
      <c r="M891" s="61"/>
      <c r="N891" s="61"/>
      <c r="O891" s="61"/>
      <c r="P891" s="61"/>
      <c r="Q891" s="61"/>
      <c r="R891" s="61"/>
      <c r="S891" s="61"/>
      <c r="T891" s="61"/>
      <c r="U891" s="61"/>
      <c r="V891" s="61"/>
      <c r="W891" s="61"/>
      <c r="X891" s="61"/>
      <c r="Y891" s="61"/>
      <c r="Z891" s="61"/>
      <c r="AA891" s="61"/>
      <c r="AB891" s="61"/>
      <c r="AC891" s="61"/>
      <c r="AD891" s="61"/>
      <c r="AE891" s="61"/>
      <c r="AF891" s="61"/>
      <c r="AG891" s="61"/>
      <c r="AH891" s="61"/>
      <c r="AI891" s="61"/>
      <c r="AJ891" s="61"/>
      <c r="AK891" s="61"/>
      <c r="AL891" s="61"/>
      <c r="AM891" s="61"/>
      <c r="AN891" s="61"/>
      <c r="AO891" s="61"/>
      <c r="AP891" s="61"/>
      <c r="AQ891" s="61"/>
      <c r="AR891" s="61"/>
      <c r="AS891" s="61"/>
      <c r="AT891" s="61"/>
      <c r="AU891" s="61"/>
      <c r="AV891" s="61"/>
      <c r="AW891" s="61"/>
      <c r="AX891" s="61"/>
      <c r="AY891" s="61"/>
      <c r="AZ891" s="61"/>
      <c r="BA891" s="61"/>
      <c r="BB891" s="61"/>
      <c r="BC891" s="61"/>
      <c r="BD891" s="61"/>
      <c r="BE891" s="61"/>
      <c r="BF891" s="61"/>
    </row>
    <row r="892" spans="1:58" ht="16.5" customHeight="1" x14ac:dyDescent="0.3">
      <c r="A892" s="96"/>
      <c r="B892" s="96"/>
      <c r="C892" s="96"/>
      <c r="D892" s="96"/>
      <c r="E892" s="96"/>
      <c r="F892" s="96"/>
      <c r="G892" s="61"/>
      <c r="H892" s="61"/>
      <c r="I892" s="97"/>
      <c r="J892" s="61"/>
      <c r="K892" s="61"/>
      <c r="L892" s="61"/>
      <c r="M892" s="61"/>
      <c r="N892" s="61"/>
      <c r="O892" s="61"/>
      <c r="P892" s="61"/>
      <c r="Q892" s="61"/>
      <c r="R892" s="61"/>
      <c r="S892" s="61"/>
      <c r="T892" s="61"/>
      <c r="U892" s="61"/>
      <c r="V892" s="61"/>
      <c r="W892" s="61"/>
      <c r="X892" s="61"/>
      <c r="Y892" s="61"/>
      <c r="Z892" s="61"/>
      <c r="AA892" s="61"/>
      <c r="AB892" s="61"/>
      <c r="AC892" s="61"/>
      <c r="AD892" s="61"/>
      <c r="AE892" s="61"/>
      <c r="AF892" s="61"/>
      <c r="AG892" s="61"/>
      <c r="AH892" s="61"/>
      <c r="AI892" s="61"/>
      <c r="AJ892" s="61"/>
      <c r="AK892" s="61"/>
      <c r="AL892" s="61"/>
      <c r="AM892" s="61"/>
      <c r="AN892" s="61"/>
      <c r="AO892" s="61"/>
      <c r="AP892" s="61"/>
      <c r="AQ892" s="61"/>
      <c r="AR892" s="61"/>
      <c r="AS892" s="61"/>
      <c r="AT892" s="61"/>
      <c r="AU892" s="61"/>
      <c r="AV892" s="61"/>
      <c r="AW892" s="61"/>
      <c r="AX892" s="61"/>
      <c r="AY892" s="61"/>
      <c r="AZ892" s="61"/>
      <c r="BA892" s="61"/>
      <c r="BB892" s="61"/>
      <c r="BC892" s="61"/>
      <c r="BD892" s="61"/>
      <c r="BE892" s="61"/>
      <c r="BF892" s="61"/>
    </row>
    <row r="893" spans="1:58" ht="16.5" customHeight="1" x14ac:dyDescent="0.3">
      <c r="A893" s="96"/>
      <c r="B893" s="96"/>
      <c r="C893" s="96"/>
      <c r="D893" s="96"/>
      <c r="E893" s="96"/>
      <c r="F893" s="96"/>
      <c r="G893" s="61"/>
      <c r="H893" s="61"/>
      <c r="I893" s="97"/>
      <c r="J893" s="61"/>
      <c r="K893" s="61"/>
      <c r="L893" s="61"/>
      <c r="M893" s="61"/>
      <c r="N893" s="61"/>
      <c r="O893" s="61"/>
      <c r="P893" s="61"/>
      <c r="Q893" s="61"/>
      <c r="R893" s="61"/>
      <c r="S893" s="61"/>
      <c r="T893" s="61"/>
      <c r="U893" s="61"/>
      <c r="V893" s="61"/>
      <c r="W893" s="61"/>
      <c r="X893" s="61"/>
      <c r="Y893" s="61"/>
      <c r="Z893" s="61"/>
      <c r="AA893" s="61"/>
      <c r="AB893" s="61"/>
      <c r="AC893" s="61"/>
      <c r="AD893" s="61"/>
      <c r="AE893" s="61"/>
      <c r="AF893" s="61"/>
      <c r="AG893" s="61"/>
      <c r="AH893" s="61"/>
      <c r="AI893" s="61"/>
      <c r="AJ893" s="61"/>
      <c r="AK893" s="61"/>
      <c r="AL893" s="61"/>
      <c r="AM893" s="61"/>
      <c r="AN893" s="61"/>
      <c r="AO893" s="61"/>
      <c r="AP893" s="61"/>
      <c r="AQ893" s="61"/>
      <c r="AR893" s="61"/>
      <c r="AS893" s="61"/>
      <c r="AT893" s="61"/>
      <c r="AU893" s="61"/>
      <c r="AV893" s="61"/>
      <c r="AW893" s="61"/>
      <c r="AX893" s="61"/>
      <c r="AY893" s="61"/>
      <c r="AZ893" s="61"/>
      <c r="BA893" s="61"/>
      <c r="BB893" s="61"/>
      <c r="BC893" s="61"/>
      <c r="BD893" s="61"/>
      <c r="BE893" s="61"/>
      <c r="BF893" s="61"/>
    </row>
    <row r="894" spans="1:58" ht="16.5" customHeight="1" x14ac:dyDescent="0.3">
      <c r="A894" s="96"/>
      <c r="B894" s="96"/>
      <c r="C894" s="96"/>
      <c r="D894" s="96"/>
      <c r="E894" s="96"/>
      <c r="F894" s="96"/>
      <c r="G894" s="61"/>
      <c r="H894" s="61"/>
      <c r="I894" s="97"/>
      <c r="J894" s="61"/>
      <c r="K894" s="61"/>
      <c r="L894" s="61"/>
      <c r="M894" s="61"/>
      <c r="N894" s="61"/>
      <c r="O894" s="61"/>
      <c r="P894" s="61"/>
      <c r="Q894" s="61"/>
      <c r="R894" s="61"/>
      <c r="S894" s="61"/>
      <c r="T894" s="61"/>
      <c r="U894" s="61"/>
      <c r="V894" s="61"/>
      <c r="W894" s="61"/>
      <c r="X894" s="61"/>
      <c r="Y894" s="61"/>
      <c r="Z894" s="61"/>
      <c r="AA894" s="61"/>
      <c r="AB894" s="61"/>
      <c r="AC894" s="61"/>
      <c r="AD894" s="61"/>
      <c r="AE894" s="61"/>
      <c r="AF894" s="61"/>
      <c r="AG894" s="61"/>
      <c r="AH894" s="61"/>
      <c r="AI894" s="61"/>
      <c r="AJ894" s="61"/>
      <c r="AK894" s="61"/>
      <c r="AL894" s="61"/>
      <c r="AM894" s="61"/>
      <c r="AN894" s="61"/>
      <c r="AO894" s="61"/>
      <c r="AP894" s="61"/>
      <c r="AQ894" s="61"/>
      <c r="AR894" s="61"/>
      <c r="AS894" s="61"/>
      <c r="AT894" s="61"/>
      <c r="AU894" s="61"/>
      <c r="AV894" s="61"/>
      <c r="AW894" s="61"/>
      <c r="AX894" s="61"/>
      <c r="AY894" s="61"/>
      <c r="AZ894" s="61"/>
      <c r="BA894" s="61"/>
      <c r="BB894" s="61"/>
      <c r="BC894" s="61"/>
      <c r="BD894" s="61"/>
      <c r="BE894" s="61"/>
      <c r="BF894" s="61"/>
    </row>
    <row r="895" spans="1:58" ht="16.5" customHeight="1" x14ac:dyDescent="0.3">
      <c r="A895" s="96"/>
      <c r="B895" s="96"/>
      <c r="C895" s="96"/>
      <c r="D895" s="96"/>
      <c r="E895" s="96"/>
      <c r="F895" s="96"/>
      <c r="G895" s="61"/>
      <c r="H895" s="61"/>
      <c r="I895" s="97"/>
      <c r="J895" s="61"/>
      <c r="K895" s="61"/>
      <c r="L895" s="61"/>
      <c r="M895" s="61"/>
      <c r="N895" s="61"/>
      <c r="O895" s="61"/>
      <c r="P895" s="61"/>
      <c r="Q895" s="61"/>
      <c r="R895" s="61"/>
      <c r="S895" s="61"/>
      <c r="T895" s="61"/>
      <c r="U895" s="61"/>
      <c r="V895" s="61"/>
      <c r="W895" s="61"/>
      <c r="X895" s="61"/>
      <c r="Y895" s="61"/>
      <c r="Z895" s="61"/>
      <c r="AA895" s="61"/>
      <c r="AB895" s="61"/>
      <c r="AC895" s="61"/>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row>
    <row r="896" spans="1:58" ht="16.5" customHeight="1" x14ac:dyDescent="0.3">
      <c r="A896" s="96"/>
      <c r="B896" s="96"/>
      <c r="C896" s="96"/>
      <c r="D896" s="96"/>
      <c r="E896" s="96"/>
      <c r="F896" s="96"/>
      <c r="G896" s="61"/>
      <c r="H896" s="61"/>
      <c r="I896" s="97"/>
      <c r="J896" s="61"/>
      <c r="K896" s="61"/>
      <c r="L896" s="61"/>
      <c r="M896" s="61"/>
      <c r="N896" s="61"/>
      <c r="O896" s="61"/>
      <c r="P896" s="61"/>
      <c r="Q896" s="61"/>
      <c r="R896" s="61"/>
      <c r="S896" s="61"/>
      <c r="T896" s="61"/>
      <c r="U896" s="61"/>
      <c r="V896" s="61"/>
      <c r="W896" s="61"/>
      <c r="X896" s="61"/>
      <c r="Y896" s="61"/>
      <c r="Z896" s="61"/>
      <c r="AA896" s="61"/>
      <c r="AB896" s="61"/>
      <c r="AC896" s="61"/>
      <c r="AD896" s="61"/>
      <c r="AE896" s="61"/>
      <c r="AF896" s="61"/>
      <c r="AG896" s="61"/>
      <c r="AH896" s="61"/>
      <c r="AI896" s="61"/>
      <c r="AJ896" s="61"/>
      <c r="AK896" s="61"/>
      <c r="AL896" s="61"/>
      <c r="AM896" s="61"/>
      <c r="AN896" s="61"/>
      <c r="AO896" s="61"/>
      <c r="AP896" s="61"/>
      <c r="AQ896" s="61"/>
      <c r="AR896" s="61"/>
      <c r="AS896" s="61"/>
      <c r="AT896" s="61"/>
      <c r="AU896" s="61"/>
      <c r="AV896" s="61"/>
      <c r="AW896" s="61"/>
      <c r="AX896" s="61"/>
      <c r="AY896" s="61"/>
      <c r="AZ896" s="61"/>
      <c r="BA896" s="61"/>
      <c r="BB896" s="61"/>
      <c r="BC896" s="61"/>
      <c r="BD896" s="61"/>
      <c r="BE896" s="61"/>
      <c r="BF896" s="61"/>
    </row>
    <row r="897" spans="1:58" ht="16.5" customHeight="1" x14ac:dyDescent="0.3">
      <c r="A897" s="96"/>
      <c r="B897" s="96"/>
      <c r="C897" s="96"/>
      <c r="D897" s="96"/>
      <c r="E897" s="96"/>
      <c r="F897" s="96"/>
      <c r="G897" s="61"/>
      <c r="H897" s="61"/>
      <c r="I897" s="97"/>
      <c r="J897" s="61"/>
      <c r="K897" s="61"/>
      <c r="L897" s="61"/>
      <c r="M897" s="61"/>
      <c r="N897" s="61"/>
      <c r="O897" s="61"/>
      <c r="P897" s="61"/>
      <c r="Q897" s="61"/>
      <c r="R897" s="61"/>
      <c r="S897" s="61"/>
      <c r="T897" s="61"/>
      <c r="U897" s="61"/>
      <c r="V897" s="61"/>
      <c r="W897" s="61"/>
      <c r="X897" s="61"/>
      <c r="Y897" s="61"/>
      <c r="Z897" s="61"/>
      <c r="AA897" s="61"/>
      <c r="AB897" s="61"/>
      <c r="AC897" s="61"/>
      <c r="AD897" s="61"/>
      <c r="AE897" s="61"/>
      <c r="AF897" s="61"/>
      <c r="AG897" s="61"/>
      <c r="AH897" s="61"/>
      <c r="AI897" s="61"/>
      <c r="AJ897" s="61"/>
      <c r="AK897" s="61"/>
      <c r="AL897" s="61"/>
      <c r="AM897" s="61"/>
      <c r="AN897" s="61"/>
      <c r="AO897" s="61"/>
      <c r="AP897" s="61"/>
      <c r="AQ897" s="61"/>
      <c r="AR897" s="61"/>
      <c r="AS897" s="61"/>
      <c r="AT897" s="61"/>
      <c r="AU897" s="61"/>
      <c r="AV897" s="61"/>
      <c r="AW897" s="61"/>
      <c r="AX897" s="61"/>
      <c r="AY897" s="61"/>
      <c r="AZ897" s="61"/>
      <c r="BA897" s="61"/>
      <c r="BB897" s="61"/>
      <c r="BC897" s="61"/>
      <c r="BD897" s="61"/>
      <c r="BE897" s="61"/>
      <c r="BF897" s="61"/>
    </row>
    <row r="898" spans="1:58" ht="16.5" customHeight="1" x14ac:dyDescent="0.3">
      <c r="A898" s="96"/>
      <c r="B898" s="96"/>
      <c r="C898" s="96"/>
      <c r="D898" s="96"/>
      <c r="E898" s="96"/>
      <c r="F898" s="96"/>
      <c r="G898" s="61"/>
      <c r="H898" s="61"/>
      <c r="I898" s="97"/>
      <c r="J898" s="61"/>
      <c r="K898" s="61"/>
      <c r="L898" s="61"/>
      <c r="M898" s="61"/>
      <c r="N898" s="61"/>
      <c r="O898" s="61"/>
      <c r="P898" s="61"/>
      <c r="Q898" s="61"/>
      <c r="R898" s="61"/>
      <c r="S898" s="61"/>
      <c r="T898" s="61"/>
      <c r="U898" s="61"/>
      <c r="V898" s="61"/>
      <c r="W898" s="61"/>
      <c r="X898" s="61"/>
      <c r="Y898" s="61"/>
      <c r="Z898" s="61"/>
      <c r="AA898" s="61"/>
      <c r="AB898" s="61"/>
      <c r="AC898" s="61"/>
      <c r="AD898" s="61"/>
      <c r="AE898" s="61"/>
      <c r="AF898" s="61"/>
      <c r="AG898" s="61"/>
      <c r="AH898" s="61"/>
      <c r="AI898" s="61"/>
      <c r="AJ898" s="61"/>
      <c r="AK898" s="61"/>
      <c r="AL898" s="61"/>
      <c r="AM898" s="61"/>
      <c r="AN898" s="61"/>
      <c r="AO898" s="61"/>
      <c r="AP898" s="61"/>
      <c r="AQ898" s="61"/>
      <c r="AR898" s="61"/>
      <c r="AS898" s="61"/>
      <c r="AT898" s="61"/>
      <c r="AU898" s="61"/>
      <c r="AV898" s="61"/>
      <c r="AW898" s="61"/>
      <c r="AX898" s="61"/>
      <c r="AY898" s="61"/>
      <c r="AZ898" s="61"/>
      <c r="BA898" s="61"/>
      <c r="BB898" s="61"/>
      <c r="BC898" s="61"/>
      <c r="BD898" s="61"/>
      <c r="BE898" s="61"/>
      <c r="BF898" s="61"/>
    </row>
    <row r="899" spans="1:58" ht="16.5" customHeight="1" x14ac:dyDescent="0.3">
      <c r="A899" s="96"/>
      <c r="B899" s="96"/>
      <c r="C899" s="96"/>
      <c r="D899" s="96"/>
      <c r="E899" s="96"/>
      <c r="F899" s="96"/>
      <c r="G899" s="61"/>
      <c r="H899" s="61"/>
      <c r="I899" s="97"/>
      <c r="J899" s="61"/>
      <c r="K899" s="61"/>
      <c r="L899" s="61"/>
      <c r="M899" s="61"/>
      <c r="N899" s="61"/>
      <c r="O899" s="61"/>
      <c r="P899" s="61"/>
      <c r="Q899" s="61"/>
      <c r="R899" s="61"/>
      <c r="S899" s="61"/>
      <c r="T899" s="61"/>
      <c r="U899" s="61"/>
      <c r="V899" s="61"/>
      <c r="W899" s="61"/>
      <c r="X899" s="61"/>
      <c r="Y899" s="61"/>
      <c r="Z899" s="61"/>
      <c r="AA899" s="61"/>
      <c r="AB899" s="61"/>
      <c r="AC899" s="61"/>
      <c r="AD899" s="61"/>
      <c r="AE899" s="61"/>
      <c r="AF899" s="61"/>
      <c r="AG899" s="61"/>
      <c r="AH899" s="61"/>
      <c r="AI899" s="61"/>
      <c r="AJ899" s="61"/>
      <c r="AK899" s="61"/>
      <c r="AL899" s="61"/>
      <c r="AM899" s="61"/>
      <c r="AN899" s="61"/>
      <c r="AO899" s="61"/>
      <c r="AP899" s="61"/>
      <c r="AQ899" s="61"/>
      <c r="AR899" s="61"/>
      <c r="AS899" s="61"/>
      <c r="AT899" s="61"/>
      <c r="AU899" s="61"/>
      <c r="AV899" s="61"/>
      <c r="AW899" s="61"/>
      <c r="AX899" s="61"/>
      <c r="AY899" s="61"/>
      <c r="AZ899" s="61"/>
      <c r="BA899" s="61"/>
      <c r="BB899" s="61"/>
      <c r="BC899" s="61"/>
      <c r="BD899" s="61"/>
      <c r="BE899" s="61"/>
      <c r="BF899" s="61"/>
    </row>
    <row r="900" spans="1:58" ht="16.5" customHeight="1" x14ac:dyDescent="0.3">
      <c r="A900" s="96"/>
      <c r="B900" s="96"/>
      <c r="C900" s="96"/>
      <c r="D900" s="96"/>
      <c r="E900" s="96"/>
      <c r="F900" s="96"/>
      <c r="G900" s="61"/>
      <c r="H900" s="61"/>
      <c r="I900" s="97"/>
      <c r="J900" s="61"/>
      <c r="K900" s="61"/>
      <c r="L900" s="61"/>
      <c r="M900" s="61"/>
      <c r="N900" s="61"/>
      <c r="O900" s="61"/>
      <c r="P900" s="61"/>
      <c r="Q900" s="61"/>
      <c r="R900" s="61"/>
      <c r="S900" s="61"/>
      <c r="T900" s="61"/>
      <c r="U900" s="61"/>
      <c r="V900" s="61"/>
      <c r="W900" s="61"/>
      <c r="X900" s="61"/>
      <c r="Y900" s="61"/>
      <c r="Z900" s="61"/>
      <c r="AA900" s="61"/>
      <c r="AB900" s="61"/>
      <c r="AC900" s="61"/>
      <c r="AD900" s="61"/>
      <c r="AE900" s="61"/>
      <c r="AF900" s="61"/>
      <c r="AG900" s="61"/>
      <c r="AH900" s="61"/>
      <c r="AI900" s="61"/>
      <c r="AJ900" s="61"/>
      <c r="AK900" s="61"/>
      <c r="AL900" s="61"/>
      <c r="AM900" s="61"/>
      <c r="AN900" s="61"/>
      <c r="AO900" s="61"/>
      <c r="AP900" s="61"/>
      <c r="AQ900" s="61"/>
      <c r="AR900" s="61"/>
      <c r="AS900" s="61"/>
      <c r="AT900" s="61"/>
      <c r="AU900" s="61"/>
      <c r="AV900" s="61"/>
      <c r="AW900" s="61"/>
      <c r="AX900" s="61"/>
      <c r="AY900" s="61"/>
      <c r="AZ900" s="61"/>
      <c r="BA900" s="61"/>
      <c r="BB900" s="61"/>
      <c r="BC900" s="61"/>
      <c r="BD900" s="61"/>
      <c r="BE900" s="61"/>
      <c r="BF900" s="61"/>
    </row>
    <row r="901" spans="1:58" ht="16.5" customHeight="1" x14ac:dyDescent="0.3">
      <c r="A901" s="96"/>
      <c r="B901" s="96"/>
      <c r="C901" s="96"/>
      <c r="D901" s="96"/>
      <c r="E901" s="96"/>
      <c r="F901" s="96"/>
      <c r="G901" s="61"/>
      <c r="H901" s="61"/>
      <c r="I901" s="97"/>
      <c r="J901" s="61"/>
      <c r="K901" s="61"/>
      <c r="L901" s="61"/>
      <c r="M901" s="61"/>
      <c r="N901" s="61"/>
      <c r="O901" s="61"/>
      <c r="P901" s="61"/>
      <c r="Q901" s="61"/>
      <c r="R901" s="61"/>
      <c r="S901" s="61"/>
      <c r="T901" s="61"/>
      <c r="U901" s="61"/>
      <c r="V901" s="61"/>
      <c r="W901" s="61"/>
      <c r="X901" s="61"/>
      <c r="Y901" s="61"/>
      <c r="Z901" s="61"/>
      <c r="AA901" s="61"/>
      <c r="AB901" s="61"/>
      <c r="AC901" s="61"/>
      <c r="AD901" s="61"/>
      <c r="AE901" s="61"/>
      <c r="AF901" s="61"/>
      <c r="AG901" s="61"/>
      <c r="AH901" s="61"/>
      <c r="AI901" s="61"/>
      <c r="AJ901" s="61"/>
      <c r="AK901" s="61"/>
      <c r="AL901" s="61"/>
      <c r="AM901" s="61"/>
      <c r="AN901" s="61"/>
      <c r="AO901" s="61"/>
      <c r="AP901" s="61"/>
      <c r="AQ901" s="61"/>
      <c r="AR901" s="61"/>
      <c r="AS901" s="61"/>
      <c r="AT901" s="61"/>
      <c r="AU901" s="61"/>
      <c r="AV901" s="61"/>
      <c r="AW901" s="61"/>
      <c r="AX901" s="61"/>
      <c r="AY901" s="61"/>
      <c r="AZ901" s="61"/>
      <c r="BA901" s="61"/>
      <c r="BB901" s="61"/>
      <c r="BC901" s="61"/>
      <c r="BD901" s="61"/>
      <c r="BE901" s="61"/>
      <c r="BF901" s="61"/>
    </row>
    <row r="902" spans="1:58" ht="16.5" customHeight="1" x14ac:dyDescent="0.3">
      <c r="A902" s="96"/>
      <c r="B902" s="96"/>
      <c r="C902" s="96"/>
      <c r="D902" s="96"/>
      <c r="E902" s="96"/>
      <c r="F902" s="96"/>
      <c r="G902" s="61"/>
      <c r="H902" s="61"/>
      <c r="I902" s="97"/>
      <c r="J902" s="61"/>
      <c r="K902" s="61"/>
      <c r="L902" s="61"/>
      <c r="M902" s="61"/>
      <c r="N902" s="61"/>
      <c r="O902" s="61"/>
      <c r="P902" s="61"/>
      <c r="Q902" s="61"/>
      <c r="R902" s="61"/>
      <c r="S902" s="61"/>
      <c r="T902" s="61"/>
      <c r="U902" s="61"/>
      <c r="V902" s="61"/>
      <c r="W902" s="61"/>
      <c r="X902" s="61"/>
      <c r="Y902" s="61"/>
      <c r="Z902" s="61"/>
      <c r="AA902" s="61"/>
      <c r="AB902" s="61"/>
      <c r="AC902" s="61"/>
      <c r="AD902" s="61"/>
      <c r="AE902" s="61"/>
      <c r="AF902" s="61"/>
      <c r="AG902" s="61"/>
      <c r="AH902" s="61"/>
      <c r="AI902" s="61"/>
      <c r="AJ902" s="61"/>
      <c r="AK902" s="61"/>
      <c r="AL902" s="61"/>
      <c r="AM902" s="61"/>
      <c r="AN902" s="61"/>
      <c r="AO902" s="61"/>
      <c r="AP902" s="61"/>
      <c r="AQ902" s="61"/>
      <c r="AR902" s="61"/>
      <c r="AS902" s="61"/>
      <c r="AT902" s="61"/>
      <c r="AU902" s="61"/>
      <c r="AV902" s="61"/>
      <c r="AW902" s="61"/>
      <c r="AX902" s="61"/>
      <c r="AY902" s="61"/>
      <c r="AZ902" s="61"/>
      <c r="BA902" s="61"/>
      <c r="BB902" s="61"/>
      <c r="BC902" s="61"/>
      <c r="BD902" s="61"/>
      <c r="BE902" s="61"/>
      <c r="BF902" s="61"/>
    </row>
    <row r="903" spans="1:58" ht="16.5" customHeight="1" x14ac:dyDescent="0.3">
      <c r="A903" s="96"/>
      <c r="B903" s="96"/>
      <c r="C903" s="96"/>
      <c r="D903" s="96"/>
      <c r="E903" s="96"/>
      <c r="F903" s="96"/>
      <c r="G903" s="61"/>
      <c r="H903" s="61"/>
      <c r="I903" s="97"/>
      <c r="J903" s="61"/>
      <c r="K903" s="61"/>
      <c r="L903" s="61"/>
      <c r="M903" s="61"/>
      <c r="N903" s="61"/>
      <c r="O903" s="61"/>
      <c r="P903" s="61"/>
      <c r="Q903" s="61"/>
      <c r="R903" s="61"/>
      <c r="S903" s="61"/>
      <c r="T903" s="61"/>
      <c r="U903" s="61"/>
      <c r="V903" s="61"/>
      <c r="W903" s="61"/>
      <c r="X903" s="61"/>
      <c r="Y903" s="61"/>
      <c r="Z903" s="61"/>
      <c r="AA903" s="61"/>
      <c r="AB903" s="61"/>
      <c r="AC903" s="61"/>
      <c r="AD903" s="61"/>
      <c r="AE903" s="61"/>
      <c r="AF903" s="61"/>
      <c r="AG903" s="61"/>
      <c r="AH903" s="61"/>
      <c r="AI903" s="61"/>
      <c r="AJ903" s="61"/>
      <c r="AK903" s="61"/>
      <c r="AL903" s="61"/>
      <c r="AM903" s="61"/>
      <c r="AN903" s="61"/>
      <c r="AO903" s="61"/>
      <c r="AP903" s="61"/>
      <c r="AQ903" s="61"/>
      <c r="AR903" s="61"/>
      <c r="AS903" s="61"/>
      <c r="AT903" s="61"/>
      <c r="AU903" s="61"/>
      <c r="AV903" s="61"/>
      <c r="AW903" s="61"/>
      <c r="AX903" s="61"/>
      <c r="AY903" s="61"/>
      <c r="AZ903" s="61"/>
      <c r="BA903" s="61"/>
      <c r="BB903" s="61"/>
      <c r="BC903" s="61"/>
      <c r="BD903" s="61"/>
      <c r="BE903" s="61"/>
      <c r="BF903" s="61"/>
    </row>
    <row r="904" spans="1:58" ht="16.5" customHeight="1" x14ac:dyDescent="0.3">
      <c r="A904" s="96"/>
      <c r="B904" s="96"/>
      <c r="C904" s="96"/>
      <c r="D904" s="96"/>
      <c r="E904" s="96"/>
      <c r="F904" s="96"/>
      <c r="G904" s="61"/>
      <c r="H904" s="61"/>
      <c r="I904" s="97"/>
      <c r="J904" s="61"/>
      <c r="K904" s="61"/>
      <c r="L904" s="61"/>
      <c r="M904" s="61"/>
      <c r="N904" s="61"/>
      <c r="O904" s="61"/>
      <c r="P904" s="61"/>
      <c r="Q904" s="61"/>
      <c r="R904" s="61"/>
      <c r="S904" s="61"/>
      <c r="T904" s="61"/>
      <c r="U904" s="61"/>
      <c r="V904" s="61"/>
      <c r="W904" s="61"/>
      <c r="X904" s="61"/>
      <c r="Y904" s="61"/>
      <c r="Z904" s="61"/>
      <c r="AA904" s="61"/>
      <c r="AB904" s="61"/>
      <c r="AC904" s="61"/>
      <c r="AD904" s="61"/>
      <c r="AE904" s="61"/>
      <c r="AF904" s="61"/>
      <c r="AG904" s="61"/>
      <c r="AH904" s="61"/>
      <c r="AI904" s="61"/>
      <c r="AJ904" s="61"/>
      <c r="AK904" s="61"/>
      <c r="AL904" s="61"/>
      <c r="AM904" s="61"/>
      <c r="AN904" s="61"/>
      <c r="AO904" s="61"/>
      <c r="AP904" s="61"/>
      <c r="AQ904" s="61"/>
      <c r="AR904" s="61"/>
      <c r="AS904" s="61"/>
      <c r="AT904" s="61"/>
      <c r="AU904" s="61"/>
      <c r="AV904" s="61"/>
      <c r="AW904" s="61"/>
      <c r="AX904" s="61"/>
      <c r="AY904" s="61"/>
      <c r="AZ904" s="61"/>
      <c r="BA904" s="61"/>
      <c r="BB904" s="61"/>
      <c r="BC904" s="61"/>
      <c r="BD904" s="61"/>
      <c r="BE904" s="61"/>
      <c r="BF904" s="61"/>
    </row>
    <row r="905" spans="1:58" ht="16.5" customHeight="1" x14ac:dyDescent="0.3">
      <c r="A905" s="96"/>
      <c r="B905" s="96"/>
      <c r="C905" s="96"/>
      <c r="D905" s="96"/>
      <c r="E905" s="96"/>
      <c r="F905" s="96"/>
      <c r="G905" s="61"/>
      <c r="H905" s="61"/>
      <c r="I905" s="97"/>
      <c r="J905" s="61"/>
      <c r="K905" s="61"/>
      <c r="L905" s="61"/>
      <c r="M905" s="61"/>
      <c r="N905" s="61"/>
      <c r="O905" s="61"/>
      <c r="P905" s="61"/>
      <c r="Q905" s="61"/>
      <c r="R905" s="61"/>
      <c r="S905" s="61"/>
      <c r="T905" s="61"/>
      <c r="U905" s="61"/>
      <c r="V905" s="61"/>
      <c r="W905" s="61"/>
      <c r="X905" s="61"/>
      <c r="Y905" s="61"/>
      <c r="Z905" s="61"/>
      <c r="AA905" s="61"/>
      <c r="AB905" s="61"/>
      <c r="AC905" s="61"/>
      <c r="AD905" s="61"/>
      <c r="AE905" s="61"/>
      <c r="AF905" s="61"/>
      <c r="AG905" s="61"/>
      <c r="AH905" s="61"/>
      <c r="AI905" s="61"/>
      <c r="AJ905" s="61"/>
      <c r="AK905" s="61"/>
      <c r="AL905" s="61"/>
      <c r="AM905" s="61"/>
      <c r="AN905" s="61"/>
      <c r="AO905" s="61"/>
      <c r="AP905" s="61"/>
      <c r="AQ905" s="61"/>
      <c r="AR905" s="61"/>
      <c r="AS905" s="61"/>
      <c r="AT905" s="61"/>
      <c r="AU905" s="61"/>
      <c r="AV905" s="61"/>
      <c r="AW905" s="61"/>
      <c r="AX905" s="61"/>
      <c r="AY905" s="61"/>
      <c r="AZ905" s="61"/>
      <c r="BA905" s="61"/>
      <c r="BB905" s="61"/>
      <c r="BC905" s="61"/>
      <c r="BD905" s="61"/>
      <c r="BE905" s="61"/>
      <c r="BF905" s="61"/>
    </row>
    <row r="906" spans="1:58" ht="16.5" customHeight="1" x14ac:dyDescent="0.3">
      <c r="A906" s="96"/>
      <c r="B906" s="96"/>
      <c r="C906" s="96"/>
      <c r="D906" s="96"/>
      <c r="E906" s="96"/>
      <c r="F906" s="96"/>
      <c r="G906" s="61"/>
      <c r="H906" s="61"/>
      <c r="I906" s="97"/>
      <c r="J906" s="61"/>
      <c r="K906" s="61"/>
      <c r="L906" s="61"/>
      <c r="M906" s="61"/>
      <c r="N906" s="61"/>
      <c r="O906" s="61"/>
      <c r="P906" s="61"/>
      <c r="Q906" s="61"/>
      <c r="R906" s="61"/>
      <c r="S906" s="61"/>
      <c r="T906" s="61"/>
      <c r="U906" s="61"/>
      <c r="V906" s="61"/>
      <c r="W906" s="61"/>
      <c r="X906" s="61"/>
      <c r="Y906" s="61"/>
      <c r="Z906" s="61"/>
      <c r="AA906" s="61"/>
      <c r="AB906" s="61"/>
      <c r="AC906" s="61"/>
      <c r="AD906" s="61"/>
      <c r="AE906" s="61"/>
      <c r="AF906" s="61"/>
      <c r="AG906" s="61"/>
      <c r="AH906" s="61"/>
      <c r="AI906" s="61"/>
      <c r="AJ906" s="61"/>
      <c r="AK906" s="61"/>
      <c r="AL906" s="61"/>
      <c r="AM906" s="61"/>
      <c r="AN906" s="61"/>
      <c r="AO906" s="61"/>
      <c r="AP906" s="61"/>
      <c r="AQ906" s="61"/>
      <c r="AR906" s="61"/>
      <c r="AS906" s="61"/>
      <c r="AT906" s="61"/>
      <c r="AU906" s="61"/>
      <c r="AV906" s="61"/>
      <c r="AW906" s="61"/>
      <c r="AX906" s="61"/>
      <c r="AY906" s="61"/>
      <c r="AZ906" s="61"/>
      <c r="BA906" s="61"/>
      <c r="BB906" s="61"/>
      <c r="BC906" s="61"/>
      <c r="BD906" s="61"/>
      <c r="BE906" s="61"/>
      <c r="BF906" s="61"/>
    </row>
    <row r="907" spans="1:58" ht="16.5" customHeight="1" x14ac:dyDescent="0.3">
      <c r="A907" s="96"/>
      <c r="B907" s="96"/>
      <c r="C907" s="96"/>
      <c r="D907" s="96"/>
      <c r="E907" s="96"/>
      <c r="F907" s="96"/>
      <c r="G907" s="61"/>
      <c r="H907" s="61"/>
      <c r="I907" s="97"/>
      <c r="J907" s="61"/>
      <c r="K907" s="61"/>
      <c r="L907" s="61"/>
      <c r="M907" s="61"/>
      <c r="N907" s="61"/>
      <c r="O907" s="61"/>
      <c r="P907" s="61"/>
      <c r="Q907" s="61"/>
      <c r="R907" s="61"/>
      <c r="S907" s="61"/>
      <c r="T907" s="61"/>
      <c r="U907" s="61"/>
      <c r="V907" s="61"/>
      <c r="W907" s="61"/>
      <c r="X907" s="61"/>
      <c r="Y907" s="61"/>
      <c r="Z907" s="61"/>
      <c r="AA907" s="61"/>
      <c r="AB907" s="61"/>
      <c r="AC907" s="61"/>
      <c r="AD907" s="61"/>
      <c r="AE907" s="61"/>
      <c r="AF907" s="61"/>
      <c r="AG907" s="61"/>
      <c r="AH907" s="61"/>
      <c r="AI907" s="61"/>
      <c r="AJ907" s="61"/>
      <c r="AK907" s="61"/>
      <c r="AL907" s="61"/>
      <c r="AM907" s="61"/>
      <c r="AN907" s="61"/>
      <c r="AO907" s="61"/>
      <c r="AP907" s="61"/>
      <c r="AQ907" s="61"/>
      <c r="AR907" s="61"/>
      <c r="AS907" s="61"/>
      <c r="AT907" s="61"/>
      <c r="AU907" s="61"/>
      <c r="AV907" s="61"/>
      <c r="AW907" s="61"/>
      <c r="AX907" s="61"/>
      <c r="AY907" s="61"/>
      <c r="AZ907" s="61"/>
      <c r="BA907" s="61"/>
      <c r="BB907" s="61"/>
      <c r="BC907" s="61"/>
      <c r="BD907" s="61"/>
      <c r="BE907" s="61"/>
      <c r="BF907" s="61"/>
    </row>
    <row r="908" spans="1:58" ht="16.5" customHeight="1" x14ac:dyDescent="0.3">
      <c r="A908" s="96"/>
      <c r="B908" s="96"/>
      <c r="C908" s="96"/>
      <c r="D908" s="96"/>
      <c r="E908" s="96"/>
      <c r="F908" s="96"/>
      <c r="G908" s="61"/>
      <c r="H908" s="61"/>
      <c r="I908" s="97"/>
      <c r="J908" s="61"/>
      <c r="K908" s="61"/>
      <c r="L908" s="61"/>
      <c r="M908" s="61"/>
      <c r="N908" s="61"/>
      <c r="O908" s="61"/>
      <c r="P908" s="61"/>
      <c r="Q908" s="61"/>
      <c r="R908" s="61"/>
      <c r="S908" s="61"/>
      <c r="T908" s="61"/>
      <c r="U908" s="61"/>
      <c r="V908" s="61"/>
      <c r="W908" s="61"/>
      <c r="X908" s="61"/>
      <c r="Y908" s="61"/>
      <c r="Z908" s="61"/>
      <c r="AA908" s="61"/>
      <c r="AB908" s="61"/>
      <c r="AC908" s="61"/>
      <c r="AD908" s="61"/>
      <c r="AE908" s="61"/>
      <c r="AF908" s="61"/>
      <c r="AG908" s="61"/>
      <c r="AH908" s="61"/>
      <c r="AI908" s="61"/>
      <c r="AJ908" s="61"/>
      <c r="AK908" s="61"/>
      <c r="AL908" s="61"/>
      <c r="AM908" s="61"/>
      <c r="AN908" s="61"/>
      <c r="AO908" s="61"/>
      <c r="AP908" s="61"/>
      <c r="AQ908" s="61"/>
      <c r="AR908" s="61"/>
      <c r="AS908" s="61"/>
      <c r="AT908" s="61"/>
      <c r="AU908" s="61"/>
      <c r="AV908" s="61"/>
      <c r="AW908" s="61"/>
      <c r="AX908" s="61"/>
      <c r="AY908" s="61"/>
      <c r="AZ908" s="61"/>
      <c r="BA908" s="61"/>
      <c r="BB908" s="61"/>
      <c r="BC908" s="61"/>
      <c r="BD908" s="61"/>
      <c r="BE908" s="61"/>
      <c r="BF908" s="61"/>
    </row>
    <row r="909" spans="1:58" ht="16.5" customHeight="1" x14ac:dyDescent="0.3">
      <c r="A909" s="96"/>
      <c r="B909" s="96"/>
      <c r="C909" s="96"/>
      <c r="D909" s="96"/>
      <c r="E909" s="96"/>
      <c r="F909" s="96"/>
      <c r="G909" s="61"/>
      <c r="H909" s="61"/>
      <c r="I909" s="97"/>
      <c r="J909" s="61"/>
      <c r="K909" s="61"/>
      <c r="L909" s="61"/>
      <c r="M909" s="61"/>
      <c r="N909" s="61"/>
      <c r="O909" s="61"/>
      <c r="P909" s="61"/>
      <c r="Q909" s="61"/>
      <c r="R909" s="61"/>
      <c r="S909" s="61"/>
      <c r="T909" s="61"/>
      <c r="U909" s="61"/>
      <c r="V909" s="61"/>
      <c r="W909" s="61"/>
      <c r="X909" s="61"/>
      <c r="Y909" s="61"/>
      <c r="Z909" s="61"/>
      <c r="AA909" s="61"/>
      <c r="AB909" s="61"/>
      <c r="AC909" s="61"/>
      <c r="AD909" s="61"/>
      <c r="AE909" s="61"/>
      <c r="AF909" s="61"/>
      <c r="AG909" s="61"/>
      <c r="AH909" s="61"/>
      <c r="AI909" s="61"/>
      <c r="AJ909" s="61"/>
      <c r="AK909" s="61"/>
      <c r="AL909" s="61"/>
      <c r="AM909" s="61"/>
      <c r="AN909" s="61"/>
      <c r="AO909" s="61"/>
      <c r="AP909" s="61"/>
      <c r="AQ909" s="61"/>
      <c r="AR909" s="61"/>
      <c r="AS909" s="61"/>
      <c r="AT909" s="61"/>
      <c r="AU909" s="61"/>
      <c r="AV909" s="61"/>
      <c r="AW909" s="61"/>
      <c r="AX909" s="61"/>
      <c r="AY909" s="61"/>
      <c r="AZ909" s="61"/>
      <c r="BA909" s="61"/>
      <c r="BB909" s="61"/>
      <c r="BC909" s="61"/>
      <c r="BD909" s="61"/>
      <c r="BE909" s="61"/>
      <c r="BF909" s="61"/>
    </row>
    <row r="910" spans="1:58" ht="16.5" customHeight="1" x14ac:dyDescent="0.3">
      <c r="A910" s="96"/>
      <c r="B910" s="96"/>
      <c r="C910" s="96"/>
      <c r="D910" s="96"/>
      <c r="E910" s="96"/>
      <c r="F910" s="96"/>
      <c r="G910" s="61"/>
      <c r="H910" s="61"/>
      <c r="I910" s="97"/>
      <c r="J910" s="61"/>
      <c r="K910" s="61"/>
      <c r="L910" s="61"/>
      <c r="M910" s="61"/>
      <c r="N910" s="61"/>
      <c r="O910" s="61"/>
      <c r="P910" s="61"/>
      <c r="Q910" s="61"/>
      <c r="R910" s="61"/>
      <c r="S910" s="61"/>
      <c r="T910" s="61"/>
      <c r="U910" s="61"/>
      <c r="V910" s="61"/>
      <c r="W910" s="61"/>
      <c r="X910" s="61"/>
      <c r="Y910" s="61"/>
      <c r="Z910" s="61"/>
      <c r="AA910" s="61"/>
      <c r="AB910" s="61"/>
      <c r="AC910" s="61"/>
      <c r="AD910" s="61"/>
      <c r="AE910" s="61"/>
      <c r="AF910" s="61"/>
      <c r="AG910" s="61"/>
      <c r="AH910" s="61"/>
      <c r="AI910" s="61"/>
      <c r="AJ910" s="61"/>
      <c r="AK910" s="61"/>
      <c r="AL910" s="61"/>
      <c r="AM910" s="61"/>
      <c r="AN910" s="61"/>
      <c r="AO910" s="61"/>
      <c r="AP910" s="61"/>
      <c r="AQ910" s="61"/>
      <c r="AR910" s="61"/>
      <c r="AS910" s="61"/>
      <c r="AT910" s="61"/>
      <c r="AU910" s="61"/>
      <c r="AV910" s="61"/>
      <c r="AW910" s="61"/>
      <c r="AX910" s="61"/>
      <c r="AY910" s="61"/>
      <c r="AZ910" s="61"/>
      <c r="BA910" s="61"/>
      <c r="BB910" s="61"/>
      <c r="BC910" s="61"/>
      <c r="BD910" s="61"/>
      <c r="BE910" s="61"/>
      <c r="BF910" s="61"/>
    </row>
    <row r="911" spans="1:58" ht="16.5" customHeight="1" x14ac:dyDescent="0.3">
      <c r="A911" s="96"/>
      <c r="B911" s="96"/>
      <c r="C911" s="96"/>
      <c r="D911" s="96"/>
      <c r="E911" s="96"/>
      <c r="F911" s="96"/>
      <c r="G911" s="61"/>
      <c r="H911" s="61"/>
      <c r="I911" s="97"/>
      <c r="J911" s="61"/>
      <c r="K911" s="61"/>
      <c r="L911" s="61"/>
      <c r="M911" s="61"/>
      <c r="N911" s="61"/>
      <c r="O911" s="61"/>
      <c r="P911" s="61"/>
      <c r="Q911" s="61"/>
      <c r="R911" s="61"/>
      <c r="S911" s="61"/>
      <c r="T911" s="61"/>
      <c r="U911" s="61"/>
      <c r="V911" s="61"/>
      <c r="W911" s="61"/>
      <c r="X911" s="61"/>
      <c r="Y911" s="61"/>
      <c r="Z911" s="61"/>
      <c r="AA911" s="61"/>
      <c r="AB911" s="61"/>
      <c r="AC911" s="61"/>
      <c r="AD911" s="61"/>
      <c r="AE911" s="61"/>
      <c r="AF911" s="61"/>
      <c r="AG911" s="61"/>
      <c r="AH911" s="61"/>
      <c r="AI911" s="61"/>
      <c r="AJ911" s="61"/>
      <c r="AK911" s="61"/>
      <c r="AL911" s="61"/>
      <c r="AM911" s="61"/>
      <c r="AN911" s="61"/>
      <c r="AO911" s="61"/>
      <c r="AP911" s="61"/>
      <c r="AQ911" s="61"/>
      <c r="AR911" s="61"/>
      <c r="AS911" s="61"/>
      <c r="AT911" s="61"/>
      <c r="AU911" s="61"/>
      <c r="AV911" s="61"/>
      <c r="AW911" s="61"/>
      <c r="AX911" s="61"/>
      <c r="AY911" s="61"/>
      <c r="AZ911" s="61"/>
      <c r="BA911" s="61"/>
      <c r="BB911" s="61"/>
      <c r="BC911" s="61"/>
      <c r="BD911" s="61"/>
      <c r="BE911" s="61"/>
      <c r="BF911" s="61"/>
    </row>
    <row r="912" spans="1:58" ht="16.5" customHeight="1" x14ac:dyDescent="0.3">
      <c r="A912" s="96"/>
      <c r="B912" s="96"/>
      <c r="C912" s="96"/>
      <c r="D912" s="96"/>
      <c r="E912" s="96"/>
      <c r="F912" s="96"/>
      <c r="G912" s="61"/>
      <c r="H912" s="61"/>
      <c r="I912" s="97"/>
      <c r="J912" s="61"/>
      <c r="K912" s="61"/>
      <c r="L912" s="61"/>
      <c r="M912" s="61"/>
      <c r="N912" s="61"/>
      <c r="O912" s="61"/>
      <c r="P912" s="61"/>
      <c r="Q912" s="61"/>
      <c r="R912" s="61"/>
      <c r="S912" s="61"/>
      <c r="T912" s="61"/>
      <c r="U912" s="61"/>
      <c r="V912" s="61"/>
      <c r="W912" s="61"/>
      <c r="X912" s="61"/>
      <c r="Y912" s="61"/>
      <c r="Z912" s="61"/>
      <c r="AA912" s="61"/>
      <c r="AB912" s="61"/>
      <c r="AC912" s="61"/>
      <c r="AD912" s="61"/>
      <c r="AE912" s="61"/>
      <c r="AF912" s="61"/>
      <c r="AG912" s="61"/>
      <c r="AH912" s="61"/>
      <c r="AI912" s="61"/>
      <c r="AJ912" s="61"/>
      <c r="AK912" s="61"/>
      <c r="AL912" s="61"/>
      <c r="AM912" s="61"/>
      <c r="AN912" s="61"/>
      <c r="AO912" s="61"/>
      <c r="AP912" s="61"/>
      <c r="AQ912" s="61"/>
      <c r="AR912" s="61"/>
      <c r="AS912" s="61"/>
      <c r="AT912" s="61"/>
      <c r="AU912" s="61"/>
      <c r="AV912" s="61"/>
      <c r="AW912" s="61"/>
      <c r="AX912" s="61"/>
      <c r="AY912" s="61"/>
      <c r="AZ912" s="61"/>
      <c r="BA912" s="61"/>
      <c r="BB912" s="61"/>
      <c r="BC912" s="61"/>
      <c r="BD912" s="61"/>
      <c r="BE912" s="61"/>
      <c r="BF912" s="61"/>
    </row>
    <row r="913" spans="1:58" ht="16.5" customHeight="1" x14ac:dyDescent="0.3">
      <c r="A913" s="96"/>
      <c r="B913" s="96"/>
      <c r="C913" s="96"/>
      <c r="D913" s="96"/>
      <c r="E913" s="96"/>
      <c r="F913" s="96"/>
      <c r="G913" s="61"/>
      <c r="H913" s="61"/>
      <c r="I913" s="97"/>
      <c r="J913" s="61"/>
      <c r="K913" s="61"/>
      <c r="L913" s="61"/>
      <c r="M913" s="61"/>
      <c r="N913" s="61"/>
      <c r="O913" s="61"/>
      <c r="P913" s="61"/>
      <c r="Q913" s="61"/>
      <c r="R913" s="61"/>
      <c r="S913" s="61"/>
      <c r="T913" s="61"/>
      <c r="U913" s="61"/>
      <c r="V913" s="61"/>
      <c r="W913" s="61"/>
      <c r="X913" s="61"/>
      <c r="Y913" s="61"/>
      <c r="Z913" s="61"/>
      <c r="AA913" s="61"/>
      <c r="AB913" s="61"/>
      <c r="AC913" s="61"/>
      <c r="AD913" s="61"/>
      <c r="AE913" s="61"/>
      <c r="AF913" s="61"/>
      <c r="AG913" s="61"/>
      <c r="AH913" s="61"/>
      <c r="AI913" s="61"/>
      <c r="AJ913" s="61"/>
      <c r="AK913" s="61"/>
      <c r="AL913" s="61"/>
      <c r="AM913" s="61"/>
      <c r="AN913" s="61"/>
      <c r="AO913" s="61"/>
      <c r="AP913" s="61"/>
      <c r="AQ913" s="61"/>
      <c r="AR913" s="61"/>
      <c r="AS913" s="61"/>
      <c r="AT913" s="61"/>
      <c r="AU913" s="61"/>
      <c r="AV913" s="61"/>
      <c r="AW913" s="61"/>
      <c r="AX913" s="61"/>
      <c r="AY913" s="61"/>
      <c r="AZ913" s="61"/>
      <c r="BA913" s="61"/>
      <c r="BB913" s="61"/>
      <c r="BC913" s="61"/>
      <c r="BD913" s="61"/>
      <c r="BE913" s="61"/>
      <c r="BF913" s="61"/>
    </row>
    <row r="914" spans="1:58" ht="16.5" customHeight="1" x14ac:dyDescent="0.3">
      <c r="A914" s="96"/>
      <c r="B914" s="96"/>
      <c r="C914" s="96"/>
      <c r="D914" s="96"/>
      <c r="E914" s="96"/>
      <c r="F914" s="96"/>
      <c r="G914" s="61"/>
      <c r="H914" s="61"/>
      <c r="I914" s="97"/>
      <c r="J914" s="61"/>
      <c r="K914" s="61"/>
      <c r="L914" s="61"/>
      <c r="M914" s="61"/>
      <c r="N914" s="61"/>
      <c r="O914" s="61"/>
      <c r="P914" s="61"/>
      <c r="Q914" s="61"/>
      <c r="R914" s="61"/>
      <c r="S914" s="61"/>
      <c r="T914" s="61"/>
      <c r="U914" s="61"/>
      <c r="V914" s="61"/>
      <c r="W914" s="61"/>
      <c r="X914" s="61"/>
      <c r="Y914" s="61"/>
      <c r="Z914" s="61"/>
      <c r="AA914" s="61"/>
      <c r="AB914" s="61"/>
      <c r="AC914" s="61"/>
      <c r="AD914" s="61"/>
      <c r="AE914" s="61"/>
      <c r="AF914" s="61"/>
      <c r="AG914" s="61"/>
      <c r="AH914" s="61"/>
      <c r="AI914" s="61"/>
      <c r="AJ914" s="61"/>
      <c r="AK914" s="61"/>
      <c r="AL914" s="61"/>
      <c r="AM914" s="61"/>
      <c r="AN914" s="61"/>
      <c r="AO914" s="61"/>
      <c r="AP914" s="61"/>
      <c r="AQ914" s="61"/>
      <c r="AR914" s="61"/>
      <c r="AS914" s="61"/>
      <c r="AT914" s="61"/>
      <c r="AU914" s="61"/>
      <c r="AV914" s="61"/>
      <c r="AW914" s="61"/>
      <c r="AX914" s="61"/>
      <c r="AY914" s="61"/>
      <c r="AZ914" s="61"/>
      <c r="BA914" s="61"/>
      <c r="BB914" s="61"/>
      <c r="BC914" s="61"/>
      <c r="BD914" s="61"/>
      <c r="BE914" s="61"/>
      <c r="BF914" s="61"/>
    </row>
    <row r="915" spans="1:58" ht="16.5" customHeight="1" x14ac:dyDescent="0.3">
      <c r="A915" s="96"/>
      <c r="B915" s="96"/>
      <c r="C915" s="96"/>
      <c r="D915" s="96"/>
      <c r="E915" s="96"/>
      <c r="F915" s="96"/>
      <c r="G915" s="61"/>
      <c r="H915" s="61"/>
      <c r="I915" s="97"/>
      <c r="J915" s="61"/>
      <c r="K915" s="61"/>
      <c r="L915" s="61"/>
      <c r="M915" s="61"/>
      <c r="N915" s="61"/>
      <c r="O915" s="61"/>
      <c r="P915" s="61"/>
      <c r="Q915" s="61"/>
      <c r="R915" s="61"/>
      <c r="S915" s="61"/>
      <c r="T915" s="61"/>
      <c r="U915" s="61"/>
      <c r="V915" s="61"/>
      <c r="W915" s="61"/>
      <c r="X915" s="61"/>
      <c r="Y915" s="61"/>
      <c r="Z915" s="61"/>
      <c r="AA915" s="61"/>
      <c r="AB915" s="61"/>
      <c r="AC915" s="61"/>
      <c r="AD915" s="61"/>
      <c r="AE915" s="61"/>
      <c r="AF915" s="61"/>
      <c r="AG915" s="61"/>
      <c r="AH915" s="61"/>
      <c r="AI915" s="61"/>
      <c r="AJ915" s="61"/>
      <c r="AK915" s="61"/>
      <c r="AL915" s="61"/>
      <c r="AM915" s="61"/>
      <c r="AN915" s="61"/>
      <c r="AO915" s="61"/>
      <c r="AP915" s="61"/>
      <c r="AQ915" s="61"/>
      <c r="AR915" s="61"/>
      <c r="AS915" s="61"/>
      <c r="AT915" s="61"/>
      <c r="AU915" s="61"/>
      <c r="AV915" s="61"/>
      <c r="AW915" s="61"/>
      <c r="AX915" s="61"/>
      <c r="AY915" s="61"/>
      <c r="AZ915" s="61"/>
      <c r="BA915" s="61"/>
      <c r="BB915" s="61"/>
      <c r="BC915" s="61"/>
      <c r="BD915" s="61"/>
      <c r="BE915" s="61"/>
      <c r="BF915" s="61"/>
    </row>
    <row r="916" spans="1:58" ht="16.5" customHeight="1" x14ac:dyDescent="0.3">
      <c r="A916" s="96"/>
      <c r="B916" s="96"/>
      <c r="C916" s="96"/>
      <c r="D916" s="96"/>
      <c r="E916" s="96"/>
      <c r="F916" s="96"/>
      <c r="G916" s="61"/>
      <c r="H916" s="61"/>
      <c r="I916" s="97"/>
      <c r="J916" s="61"/>
      <c r="K916" s="61"/>
      <c r="L916" s="61"/>
      <c r="M916" s="61"/>
      <c r="N916" s="61"/>
      <c r="O916" s="61"/>
      <c r="P916" s="61"/>
      <c r="Q916" s="61"/>
      <c r="R916" s="61"/>
      <c r="S916" s="61"/>
      <c r="T916" s="61"/>
      <c r="U916" s="61"/>
      <c r="V916" s="61"/>
      <c r="W916" s="61"/>
      <c r="X916" s="61"/>
      <c r="Y916" s="61"/>
      <c r="Z916" s="61"/>
      <c r="AA916" s="61"/>
      <c r="AB916" s="61"/>
      <c r="AC916" s="61"/>
      <c r="AD916" s="61"/>
      <c r="AE916" s="61"/>
      <c r="AF916" s="61"/>
      <c r="AG916" s="61"/>
      <c r="AH916" s="61"/>
      <c r="AI916" s="61"/>
      <c r="AJ916" s="61"/>
      <c r="AK916" s="61"/>
      <c r="AL916" s="61"/>
      <c r="AM916" s="61"/>
      <c r="AN916" s="61"/>
      <c r="AO916" s="61"/>
      <c r="AP916" s="61"/>
      <c r="AQ916" s="61"/>
      <c r="AR916" s="61"/>
      <c r="AS916" s="61"/>
      <c r="AT916" s="61"/>
      <c r="AU916" s="61"/>
      <c r="AV916" s="61"/>
      <c r="AW916" s="61"/>
      <c r="AX916" s="61"/>
      <c r="AY916" s="61"/>
      <c r="AZ916" s="61"/>
      <c r="BA916" s="61"/>
      <c r="BB916" s="61"/>
      <c r="BC916" s="61"/>
      <c r="BD916" s="61"/>
      <c r="BE916" s="61"/>
      <c r="BF916" s="61"/>
    </row>
    <row r="917" spans="1:58" ht="16.5" customHeight="1" x14ac:dyDescent="0.3">
      <c r="A917" s="96"/>
      <c r="B917" s="96"/>
      <c r="C917" s="96"/>
      <c r="D917" s="96"/>
      <c r="E917" s="96"/>
      <c r="F917" s="96"/>
      <c r="G917" s="61"/>
      <c r="H917" s="61"/>
      <c r="I917" s="97"/>
      <c r="J917" s="61"/>
      <c r="K917" s="61"/>
      <c r="L917" s="61"/>
      <c r="M917" s="61"/>
      <c r="N917" s="61"/>
      <c r="O917" s="61"/>
      <c r="P917" s="61"/>
      <c r="Q917" s="61"/>
      <c r="R917" s="61"/>
      <c r="S917" s="61"/>
      <c r="T917" s="61"/>
      <c r="U917" s="61"/>
      <c r="V917" s="61"/>
      <c r="W917" s="61"/>
      <c r="X917" s="61"/>
      <c r="Y917" s="61"/>
      <c r="Z917" s="61"/>
      <c r="AA917" s="61"/>
      <c r="AB917" s="61"/>
      <c r="AC917" s="61"/>
      <c r="AD917" s="61"/>
      <c r="AE917" s="61"/>
      <c r="AF917" s="61"/>
      <c r="AG917" s="61"/>
      <c r="AH917" s="61"/>
      <c r="AI917" s="61"/>
      <c r="AJ917" s="61"/>
      <c r="AK917" s="61"/>
      <c r="AL917" s="61"/>
      <c r="AM917" s="61"/>
      <c r="AN917" s="61"/>
      <c r="AO917" s="61"/>
      <c r="AP917" s="61"/>
      <c r="AQ917" s="61"/>
      <c r="AR917" s="61"/>
      <c r="AS917" s="61"/>
      <c r="AT917" s="61"/>
      <c r="AU917" s="61"/>
      <c r="AV917" s="61"/>
      <c r="AW917" s="61"/>
      <c r="AX917" s="61"/>
      <c r="AY917" s="61"/>
      <c r="AZ917" s="61"/>
      <c r="BA917" s="61"/>
      <c r="BB917" s="61"/>
      <c r="BC917" s="61"/>
      <c r="BD917" s="61"/>
      <c r="BE917" s="61"/>
      <c r="BF917" s="61"/>
    </row>
    <row r="918" spans="1:58" ht="16.5" customHeight="1" x14ac:dyDescent="0.3">
      <c r="A918" s="96"/>
      <c r="B918" s="96"/>
      <c r="C918" s="96"/>
      <c r="D918" s="96"/>
      <c r="E918" s="96"/>
      <c r="F918" s="96"/>
      <c r="G918" s="61"/>
      <c r="H918" s="61"/>
      <c r="I918" s="97"/>
      <c r="J918" s="61"/>
      <c r="K918" s="61"/>
      <c r="L918" s="61"/>
      <c r="M918" s="61"/>
      <c r="N918" s="61"/>
      <c r="O918" s="61"/>
      <c r="P918" s="61"/>
      <c r="Q918" s="61"/>
      <c r="R918" s="61"/>
      <c r="S918" s="61"/>
      <c r="T918" s="61"/>
      <c r="U918" s="61"/>
      <c r="V918" s="61"/>
      <c r="W918" s="61"/>
      <c r="X918" s="61"/>
      <c r="Y918" s="61"/>
      <c r="Z918" s="61"/>
      <c r="AA918" s="61"/>
      <c r="AB918" s="61"/>
      <c r="AC918" s="61"/>
      <c r="AD918" s="61"/>
      <c r="AE918" s="61"/>
      <c r="AF918" s="61"/>
      <c r="AG918" s="61"/>
      <c r="AH918" s="61"/>
      <c r="AI918" s="61"/>
      <c r="AJ918" s="61"/>
      <c r="AK918" s="61"/>
      <c r="AL918" s="61"/>
      <c r="AM918" s="61"/>
      <c r="AN918" s="61"/>
      <c r="AO918" s="61"/>
      <c r="AP918" s="61"/>
      <c r="AQ918" s="61"/>
      <c r="AR918" s="61"/>
      <c r="AS918" s="61"/>
      <c r="AT918" s="61"/>
      <c r="AU918" s="61"/>
      <c r="AV918" s="61"/>
      <c r="AW918" s="61"/>
      <c r="AX918" s="61"/>
      <c r="AY918" s="61"/>
      <c r="AZ918" s="61"/>
      <c r="BA918" s="61"/>
      <c r="BB918" s="61"/>
      <c r="BC918" s="61"/>
      <c r="BD918" s="61"/>
      <c r="BE918" s="61"/>
      <c r="BF918" s="61"/>
    </row>
    <row r="919" spans="1:58" ht="16.5" customHeight="1" x14ac:dyDescent="0.3">
      <c r="A919" s="96"/>
      <c r="B919" s="96"/>
      <c r="C919" s="96"/>
      <c r="D919" s="96"/>
      <c r="E919" s="96"/>
      <c r="F919" s="96"/>
      <c r="G919" s="61"/>
      <c r="H919" s="61"/>
      <c r="I919" s="97"/>
      <c r="J919" s="61"/>
      <c r="K919" s="61"/>
      <c r="L919" s="61"/>
      <c r="M919" s="61"/>
      <c r="N919" s="61"/>
      <c r="O919" s="61"/>
      <c r="P919" s="61"/>
      <c r="Q919" s="61"/>
      <c r="R919" s="61"/>
      <c r="S919" s="61"/>
      <c r="T919" s="61"/>
      <c r="U919" s="61"/>
      <c r="V919" s="61"/>
      <c r="W919" s="61"/>
      <c r="X919" s="61"/>
      <c r="Y919" s="61"/>
      <c r="Z919" s="61"/>
      <c r="AA919" s="61"/>
      <c r="AB919" s="61"/>
      <c r="AC919" s="61"/>
      <c r="AD919" s="61"/>
      <c r="AE919" s="61"/>
      <c r="AF919" s="61"/>
      <c r="AG919" s="61"/>
      <c r="AH919" s="61"/>
      <c r="AI919" s="61"/>
      <c r="AJ919" s="61"/>
      <c r="AK919" s="61"/>
      <c r="AL919" s="61"/>
      <c r="AM919" s="61"/>
      <c r="AN919" s="61"/>
      <c r="AO919" s="61"/>
      <c r="AP919" s="61"/>
      <c r="AQ919" s="61"/>
      <c r="AR919" s="61"/>
      <c r="AS919" s="61"/>
      <c r="AT919" s="61"/>
      <c r="AU919" s="61"/>
      <c r="AV919" s="61"/>
      <c r="AW919" s="61"/>
      <c r="AX919" s="61"/>
      <c r="AY919" s="61"/>
      <c r="AZ919" s="61"/>
      <c r="BA919" s="61"/>
      <c r="BB919" s="61"/>
      <c r="BC919" s="61"/>
      <c r="BD919" s="61"/>
      <c r="BE919" s="61"/>
      <c r="BF919" s="61"/>
    </row>
    <row r="920" spans="1:58" ht="16.5" customHeight="1" x14ac:dyDescent="0.3">
      <c r="A920" s="96"/>
      <c r="B920" s="96"/>
      <c r="C920" s="96"/>
      <c r="D920" s="96"/>
      <c r="E920" s="96"/>
      <c r="F920" s="96"/>
      <c r="G920" s="61"/>
      <c r="H920" s="61"/>
      <c r="I920" s="97"/>
      <c r="J920" s="61"/>
      <c r="K920" s="61"/>
      <c r="L920" s="61"/>
      <c r="M920" s="61"/>
      <c r="N920" s="61"/>
      <c r="O920" s="61"/>
      <c r="P920" s="61"/>
      <c r="Q920" s="61"/>
      <c r="R920" s="61"/>
      <c r="S920" s="61"/>
      <c r="T920" s="61"/>
      <c r="U920" s="61"/>
      <c r="V920" s="61"/>
      <c r="W920" s="61"/>
      <c r="X920" s="61"/>
      <c r="Y920" s="61"/>
      <c r="Z920" s="61"/>
      <c r="AA920" s="61"/>
      <c r="AB920" s="61"/>
      <c r="AC920" s="61"/>
      <c r="AD920" s="61"/>
      <c r="AE920" s="61"/>
      <c r="AF920" s="61"/>
      <c r="AG920" s="61"/>
      <c r="AH920" s="61"/>
      <c r="AI920" s="61"/>
      <c r="AJ920" s="61"/>
      <c r="AK920" s="61"/>
      <c r="AL920" s="61"/>
      <c r="AM920" s="61"/>
      <c r="AN920" s="61"/>
      <c r="AO920" s="61"/>
      <c r="AP920" s="61"/>
      <c r="AQ920" s="61"/>
      <c r="AR920" s="61"/>
      <c r="AS920" s="61"/>
      <c r="AT920" s="61"/>
      <c r="AU920" s="61"/>
      <c r="AV920" s="61"/>
      <c r="AW920" s="61"/>
      <c r="AX920" s="61"/>
      <c r="AY920" s="61"/>
      <c r="AZ920" s="61"/>
      <c r="BA920" s="61"/>
      <c r="BB920" s="61"/>
      <c r="BC920" s="61"/>
      <c r="BD920" s="61"/>
      <c r="BE920" s="61"/>
      <c r="BF920" s="61"/>
    </row>
    <row r="921" spans="1:58" ht="16.5" customHeight="1" x14ac:dyDescent="0.3">
      <c r="A921" s="96"/>
      <c r="B921" s="96"/>
      <c r="C921" s="96"/>
      <c r="D921" s="96"/>
      <c r="E921" s="96"/>
      <c r="F921" s="96"/>
      <c r="G921" s="61"/>
      <c r="H921" s="61"/>
      <c r="I921" s="97"/>
      <c r="J921" s="61"/>
      <c r="K921" s="61"/>
      <c r="L921" s="61"/>
      <c r="M921" s="61"/>
      <c r="N921" s="61"/>
      <c r="O921" s="61"/>
      <c r="P921" s="61"/>
      <c r="Q921" s="61"/>
      <c r="R921" s="61"/>
      <c r="S921" s="61"/>
      <c r="T921" s="61"/>
      <c r="U921" s="61"/>
      <c r="V921" s="61"/>
      <c r="W921" s="61"/>
      <c r="X921" s="61"/>
      <c r="Y921" s="61"/>
      <c r="Z921" s="61"/>
      <c r="AA921" s="61"/>
      <c r="AB921" s="61"/>
      <c r="AC921" s="61"/>
      <c r="AD921" s="61"/>
      <c r="AE921" s="61"/>
      <c r="AF921" s="61"/>
      <c r="AG921" s="61"/>
      <c r="AH921" s="61"/>
      <c r="AI921" s="61"/>
      <c r="AJ921" s="61"/>
      <c r="AK921" s="61"/>
      <c r="AL921" s="61"/>
      <c r="AM921" s="61"/>
      <c r="AN921" s="61"/>
      <c r="AO921" s="61"/>
      <c r="AP921" s="61"/>
      <c r="AQ921" s="61"/>
      <c r="AR921" s="61"/>
      <c r="AS921" s="61"/>
      <c r="AT921" s="61"/>
      <c r="AU921" s="61"/>
      <c r="AV921" s="61"/>
      <c r="AW921" s="61"/>
      <c r="AX921" s="61"/>
      <c r="AY921" s="61"/>
      <c r="AZ921" s="61"/>
      <c r="BA921" s="61"/>
      <c r="BB921" s="61"/>
      <c r="BC921" s="61"/>
      <c r="BD921" s="61"/>
      <c r="BE921" s="61"/>
      <c r="BF921" s="61"/>
    </row>
    <row r="922" spans="1:58" ht="16.5" customHeight="1" x14ac:dyDescent="0.3">
      <c r="A922" s="96"/>
      <c r="B922" s="96"/>
      <c r="C922" s="96"/>
      <c r="D922" s="96"/>
      <c r="E922" s="96"/>
      <c r="F922" s="96"/>
      <c r="G922" s="61"/>
      <c r="H922" s="61"/>
      <c r="I922" s="97"/>
      <c r="J922" s="61"/>
      <c r="K922" s="61"/>
      <c r="L922" s="61"/>
      <c r="M922" s="61"/>
      <c r="N922" s="61"/>
      <c r="O922" s="61"/>
      <c r="P922" s="61"/>
      <c r="Q922" s="61"/>
      <c r="R922" s="61"/>
      <c r="S922" s="61"/>
      <c r="T922" s="61"/>
      <c r="U922" s="61"/>
      <c r="V922" s="61"/>
      <c r="W922" s="61"/>
      <c r="X922" s="61"/>
      <c r="Y922" s="61"/>
      <c r="Z922" s="61"/>
      <c r="AA922" s="61"/>
      <c r="AB922" s="61"/>
      <c r="AC922" s="61"/>
      <c r="AD922" s="61"/>
      <c r="AE922" s="61"/>
      <c r="AF922" s="61"/>
      <c r="AG922" s="61"/>
      <c r="AH922" s="61"/>
      <c r="AI922" s="61"/>
      <c r="AJ922" s="61"/>
      <c r="AK922" s="61"/>
      <c r="AL922" s="61"/>
      <c r="AM922" s="61"/>
      <c r="AN922" s="61"/>
      <c r="AO922" s="61"/>
      <c r="AP922" s="61"/>
      <c r="AQ922" s="61"/>
      <c r="AR922" s="61"/>
      <c r="AS922" s="61"/>
      <c r="AT922" s="61"/>
      <c r="AU922" s="61"/>
      <c r="AV922" s="61"/>
      <c r="AW922" s="61"/>
      <c r="AX922" s="61"/>
      <c r="AY922" s="61"/>
      <c r="AZ922" s="61"/>
      <c r="BA922" s="61"/>
      <c r="BB922" s="61"/>
      <c r="BC922" s="61"/>
      <c r="BD922" s="61"/>
      <c r="BE922" s="61"/>
      <c r="BF922" s="61"/>
    </row>
    <row r="923" spans="1:58" ht="16.5" customHeight="1" x14ac:dyDescent="0.3">
      <c r="A923" s="96"/>
      <c r="B923" s="96"/>
      <c r="C923" s="96"/>
      <c r="D923" s="96"/>
      <c r="E923" s="96"/>
      <c r="F923" s="96"/>
      <c r="G923" s="61"/>
      <c r="H923" s="61"/>
      <c r="I923" s="97"/>
      <c r="J923" s="61"/>
      <c r="K923" s="61"/>
      <c r="L923" s="61"/>
      <c r="M923" s="61"/>
      <c r="N923" s="61"/>
      <c r="O923" s="61"/>
      <c r="P923" s="61"/>
      <c r="Q923" s="61"/>
      <c r="R923" s="61"/>
      <c r="S923" s="61"/>
      <c r="T923" s="61"/>
      <c r="U923" s="61"/>
      <c r="V923" s="61"/>
      <c r="W923" s="61"/>
      <c r="X923" s="61"/>
      <c r="Y923" s="61"/>
      <c r="Z923" s="61"/>
      <c r="AA923" s="61"/>
      <c r="AB923" s="61"/>
      <c r="AC923" s="61"/>
      <c r="AD923" s="61"/>
      <c r="AE923" s="61"/>
      <c r="AF923" s="61"/>
      <c r="AG923" s="61"/>
      <c r="AH923" s="61"/>
      <c r="AI923" s="61"/>
      <c r="AJ923" s="61"/>
      <c r="AK923" s="61"/>
      <c r="AL923" s="61"/>
      <c r="AM923" s="61"/>
      <c r="AN923" s="61"/>
      <c r="AO923" s="61"/>
      <c r="AP923" s="61"/>
      <c r="AQ923" s="61"/>
      <c r="AR923" s="61"/>
      <c r="AS923" s="61"/>
      <c r="AT923" s="61"/>
      <c r="AU923" s="61"/>
      <c r="AV923" s="61"/>
      <c r="AW923" s="61"/>
      <c r="AX923" s="61"/>
      <c r="AY923" s="61"/>
      <c r="AZ923" s="61"/>
      <c r="BA923" s="61"/>
      <c r="BB923" s="61"/>
      <c r="BC923" s="61"/>
      <c r="BD923" s="61"/>
      <c r="BE923" s="61"/>
      <c r="BF923" s="61"/>
    </row>
    <row r="924" spans="1:58" ht="16.5" customHeight="1" x14ac:dyDescent="0.3">
      <c r="A924" s="96"/>
      <c r="B924" s="96"/>
      <c r="C924" s="96"/>
      <c r="D924" s="96"/>
      <c r="E924" s="96"/>
      <c r="F924" s="96"/>
      <c r="G924" s="61"/>
      <c r="H924" s="61"/>
      <c r="I924" s="97"/>
      <c r="J924" s="61"/>
      <c r="K924" s="61"/>
      <c r="L924" s="61"/>
      <c r="M924" s="61"/>
      <c r="N924" s="61"/>
      <c r="O924" s="61"/>
      <c r="P924" s="61"/>
      <c r="Q924" s="61"/>
      <c r="R924" s="61"/>
      <c r="S924" s="61"/>
      <c r="T924" s="61"/>
      <c r="U924" s="61"/>
      <c r="V924" s="61"/>
      <c r="W924" s="61"/>
      <c r="X924" s="61"/>
      <c r="Y924" s="61"/>
      <c r="Z924" s="61"/>
      <c r="AA924" s="61"/>
      <c r="AB924" s="61"/>
      <c r="AC924" s="61"/>
      <c r="AD924" s="61"/>
      <c r="AE924" s="61"/>
      <c r="AF924" s="61"/>
      <c r="AG924" s="61"/>
      <c r="AH924" s="61"/>
      <c r="AI924" s="61"/>
      <c r="AJ924" s="61"/>
      <c r="AK924" s="61"/>
      <c r="AL924" s="61"/>
      <c r="AM924" s="61"/>
      <c r="AN924" s="61"/>
      <c r="AO924" s="61"/>
      <c r="AP924" s="61"/>
      <c r="AQ924" s="61"/>
      <c r="AR924" s="61"/>
      <c r="AS924" s="61"/>
      <c r="AT924" s="61"/>
      <c r="AU924" s="61"/>
      <c r="AV924" s="61"/>
      <c r="AW924" s="61"/>
      <c r="AX924" s="61"/>
      <c r="AY924" s="61"/>
      <c r="AZ924" s="61"/>
      <c r="BA924" s="61"/>
      <c r="BB924" s="61"/>
      <c r="BC924" s="61"/>
      <c r="BD924" s="61"/>
      <c r="BE924" s="61"/>
      <c r="BF924" s="61"/>
    </row>
    <row r="925" spans="1:58" ht="16.5" customHeight="1" x14ac:dyDescent="0.3">
      <c r="A925" s="96"/>
      <c r="B925" s="96"/>
      <c r="C925" s="96"/>
      <c r="D925" s="96"/>
      <c r="E925" s="96"/>
      <c r="F925" s="96"/>
      <c r="G925" s="61"/>
      <c r="H925" s="61"/>
      <c r="I925" s="97"/>
      <c r="J925" s="61"/>
      <c r="K925" s="61"/>
      <c r="L925" s="61"/>
      <c r="M925" s="61"/>
      <c r="N925" s="61"/>
      <c r="O925" s="61"/>
      <c r="P925" s="61"/>
      <c r="Q925" s="61"/>
      <c r="R925" s="61"/>
      <c r="S925" s="61"/>
      <c r="T925" s="61"/>
      <c r="U925" s="61"/>
      <c r="V925" s="61"/>
      <c r="W925" s="61"/>
      <c r="X925" s="61"/>
      <c r="Y925" s="61"/>
      <c r="Z925" s="61"/>
      <c r="AA925" s="61"/>
      <c r="AB925" s="61"/>
      <c r="AC925" s="61"/>
      <c r="AD925" s="61"/>
      <c r="AE925" s="61"/>
      <c r="AF925" s="61"/>
      <c r="AG925" s="61"/>
      <c r="AH925" s="61"/>
      <c r="AI925" s="61"/>
      <c r="AJ925" s="61"/>
      <c r="AK925" s="61"/>
      <c r="AL925" s="61"/>
      <c r="AM925" s="61"/>
      <c r="AN925" s="61"/>
      <c r="AO925" s="61"/>
      <c r="AP925" s="61"/>
      <c r="AQ925" s="61"/>
      <c r="AR925" s="61"/>
      <c r="AS925" s="61"/>
      <c r="AT925" s="61"/>
      <c r="AU925" s="61"/>
      <c r="AV925" s="61"/>
      <c r="AW925" s="61"/>
      <c r="AX925" s="61"/>
      <c r="AY925" s="61"/>
      <c r="AZ925" s="61"/>
      <c r="BA925" s="61"/>
      <c r="BB925" s="61"/>
      <c r="BC925" s="61"/>
      <c r="BD925" s="61"/>
      <c r="BE925" s="61"/>
      <c r="BF925" s="61"/>
    </row>
    <row r="926" spans="1:58" ht="16.5" customHeight="1" x14ac:dyDescent="0.3">
      <c r="A926" s="96"/>
      <c r="B926" s="96"/>
      <c r="C926" s="96"/>
      <c r="D926" s="96"/>
      <c r="E926" s="96"/>
      <c r="F926" s="96"/>
      <c r="G926" s="61"/>
      <c r="H926" s="61"/>
      <c r="I926" s="97"/>
      <c r="J926" s="61"/>
      <c r="K926" s="61"/>
      <c r="L926" s="61"/>
      <c r="M926" s="61"/>
      <c r="N926" s="61"/>
      <c r="O926" s="61"/>
      <c r="P926" s="61"/>
      <c r="Q926" s="61"/>
      <c r="R926" s="61"/>
      <c r="S926" s="61"/>
      <c r="T926" s="61"/>
      <c r="U926" s="61"/>
      <c r="V926" s="61"/>
      <c r="W926" s="61"/>
      <c r="X926" s="61"/>
      <c r="Y926" s="61"/>
      <c r="Z926" s="61"/>
      <c r="AA926" s="61"/>
      <c r="AB926" s="61"/>
      <c r="AC926" s="61"/>
      <c r="AD926" s="61"/>
      <c r="AE926" s="61"/>
      <c r="AF926" s="61"/>
      <c r="AG926" s="61"/>
      <c r="AH926" s="61"/>
      <c r="AI926" s="61"/>
      <c r="AJ926" s="61"/>
      <c r="AK926" s="61"/>
      <c r="AL926" s="61"/>
      <c r="AM926" s="61"/>
      <c r="AN926" s="61"/>
      <c r="AO926" s="61"/>
      <c r="AP926" s="61"/>
      <c r="AQ926" s="61"/>
      <c r="AR926" s="61"/>
      <c r="AS926" s="61"/>
      <c r="AT926" s="61"/>
      <c r="AU926" s="61"/>
      <c r="AV926" s="61"/>
      <c r="AW926" s="61"/>
      <c r="AX926" s="61"/>
      <c r="AY926" s="61"/>
      <c r="AZ926" s="61"/>
      <c r="BA926" s="61"/>
      <c r="BB926" s="61"/>
      <c r="BC926" s="61"/>
      <c r="BD926" s="61"/>
      <c r="BE926" s="61"/>
      <c r="BF926" s="61"/>
    </row>
    <row r="927" spans="1:58" ht="16.5" customHeight="1" x14ac:dyDescent="0.3">
      <c r="A927" s="96"/>
      <c r="B927" s="96"/>
      <c r="C927" s="96"/>
      <c r="D927" s="96"/>
      <c r="E927" s="96"/>
      <c r="F927" s="96"/>
      <c r="G927" s="61"/>
      <c r="H927" s="61"/>
      <c r="I927" s="97"/>
      <c r="J927" s="61"/>
      <c r="K927" s="61"/>
      <c r="L927" s="61"/>
      <c r="M927" s="61"/>
      <c r="N927" s="61"/>
      <c r="O927" s="61"/>
      <c r="P927" s="61"/>
      <c r="Q927" s="61"/>
      <c r="R927" s="61"/>
      <c r="S927" s="61"/>
      <c r="T927" s="61"/>
      <c r="U927" s="61"/>
      <c r="V927" s="61"/>
      <c r="W927" s="61"/>
      <c r="X927" s="61"/>
      <c r="Y927" s="61"/>
      <c r="Z927" s="61"/>
      <c r="AA927" s="61"/>
      <c r="AB927" s="61"/>
      <c r="AC927" s="61"/>
      <c r="AD927" s="61"/>
      <c r="AE927" s="61"/>
      <c r="AF927" s="61"/>
      <c r="AG927" s="61"/>
      <c r="AH927" s="61"/>
      <c r="AI927" s="61"/>
      <c r="AJ927" s="61"/>
      <c r="AK927" s="61"/>
      <c r="AL927" s="61"/>
      <c r="AM927" s="61"/>
      <c r="AN927" s="61"/>
      <c r="AO927" s="61"/>
      <c r="AP927" s="61"/>
      <c r="AQ927" s="61"/>
      <c r="AR927" s="61"/>
      <c r="AS927" s="61"/>
      <c r="AT927" s="61"/>
      <c r="AU927" s="61"/>
      <c r="AV927" s="61"/>
      <c r="AW927" s="61"/>
      <c r="AX927" s="61"/>
      <c r="AY927" s="61"/>
      <c r="AZ927" s="61"/>
      <c r="BA927" s="61"/>
      <c r="BB927" s="61"/>
      <c r="BC927" s="61"/>
      <c r="BD927" s="61"/>
      <c r="BE927" s="61"/>
      <c r="BF927" s="61"/>
    </row>
    <row r="928" spans="1:58" ht="16.5" customHeight="1" x14ac:dyDescent="0.3">
      <c r="A928" s="96"/>
      <c r="B928" s="96"/>
      <c r="C928" s="96"/>
      <c r="D928" s="96"/>
      <c r="E928" s="96"/>
      <c r="F928" s="96"/>
      <c r="G928" s="61"/>
      <c r="H928" s="61"/>
      <c r="I928" s="97"/>
      <c r="J928" s="61"/>
      <c r="K928" s="61"/>
      <c r="L928" s="61"/>
      <c r="M928" s="61"/>
      <c r="N928" s="61"/>
      <c r="O928" s="61"/>
      <c r="P928" s="61"/>
      <c r="Q928" s="61"/>
      <c r="R928" s="61"/>
      <c r="S928" s="61"/>
      <c r="T928" s="61"/>
      <c r="U928" s="61"/>
      <c r="V928" s="61"/>
      <c r="W928" s="61"/>
      <c r="X928" s="61"/>
      <c r="Y928" s="61"/>
      <c r="Z928" s="61"/>
      <c r="AA928" s="61"/>
      <c r="AB928" s="61"/>
      <c r="AC928" s="61"/>
      <c r="AD928" s="61"/>
      <c r="AE928" s="61"/>
      <c r="AF928" s="61"/>
      <c r="AG928" s="61"/>
      <c r="AH928" s="61"/>
      <c r="AI928" s="61"/>
      <c r="AJ928" s="61"/>
      <c r="AK928" s="61"/>
      <c r="AL928" s="61"/>
      <c r="AM928" s="61"/>
      <c r="AN928" s="61"/>
      <c r="AO928" s="61"/>
      <c r="AP928" s="61"/>
      <c r="AQ928" s="61"/>
      <c r="AR928" s="61"/>
      <c r="AS928" s="61"/>
      <c r="AT928" s="61"/>
      <c r="AU928" s="61"/>
      <c r="AV928" s="61"/>
      <c r="AW928" s="61"/>
      <c r="AX928" s="61"/>
      <c r="AY928" s="61"/>
      <c r="AZ928" s="61"/>
      <c r="BA928" s="61"/>
      <c r="BB928" s="61"/>
      <c r="BC928" s="61"/>
      <c r="BD928" s="61"/>
      <c r="BE928" s="61"/>
      <c r="BF928" s="61"/>
    </row>
    <row r="929" spans="1:58" ht="16.5" customHeight="1" x14ac:dyDescent="0.3">
      <c r="A929" s="96"/>
      <c r="B929" s="96"/>
      <c r="C929" s="96"/>
      <c r="D929" s="96"/>
      <c r="E929" s="96"/>
      <c r="F929" s="96"/>
      <c r="G929" s="61"/>
      <c r="H929" s="61"/>
      <c r="I929" s="97"/>
      <c r="J929" s="61"/>
      <c r="K929" s="61"/>
      <c r="L929" s="61"/>
      <c r="M929" s="61"/>
      <c r="N929" s="61"/>
      <c r="O929" s="61"/>
      <c r="P929" s="61"/>
      <c r="Q929" s="61"/>
      <c r="R929" s="61"/>
      <c r="S929" s="61"/>
      <c r="T929" s="61"/>
      <c r="U929" s="61"/>
      <c r="V929" s="61"/>
      <c r="W929" s="61"/>
      <c r="X929" s="61"/>
      <c r="Y929" s="61"/>
      <c r="Z929" s="61"/>
      <c r="AA929" s="61"/>
      <c r="AB929" s="61"/>
      <c r="AC929" s="61"/>
      <c r="AD929" s="61"/>
      <c r="AE929" s="61"/>
      <c r="AF929" s="61"/>
      <c r="AG929" s="61"/>
      <c r="AH929" s="61"/>
      <c r="AI929" s="61"/>
      <c r="AJ929" s="61"/>
      <c r="AK929" s="61"/>
      <c r="AL929" s="61"/>
      <c r="AM929" s="61"/>
      <c r="AN929" s="61"/>
      <c r="AO929" s="61"/>
      <c r="AP929" s="61"/>
      <c r="AQ929" s="61"/>
      <c r="AR929" s="61"/>
      <c r="AS929" s="61"/>
      <c r="AT929" s="61"/>
      <c r="AU929" s="61"/>
      <c r="AV929" s="61"/>
      <c r="AW929" s="61"/>
      <c r="AX929" s="61"/>
      <c r="AY929" s="61"/>
      <c r="AZ929" s="61"/>
      <c r="BA929" s="61"/>
      <c r="BB929" s="61"/>
      <c r="BC929" s="61"/>
      <c r="BD929" s="61"/>
      <c r="BE929" s="61"/>
      <c r="BF929" s="61"/>
    </row>
    <row r="930" spans="1:58" ht="16.5" customHeight="1" x14ac:dyDescent="0.3">
      <c r="A930" s="96"/>
      <c r="B930" s="96"/>
      <c r="C930" s="96"/>
      <c r="D930" s="96"/>
      <c r="E930" s="96"/>
      <c r="F930" s="96"/>
      <c r="G930" s="61"/>
      <c r="H930" s="61"/>
      <c r="I930" s="97"/>
      <c r="J930" s="61"/>
      <c r="K930" s="61"/>
      <c r="L930" s="61"/>
      <c r="M930" s="61"/>
      <c r="N930" s="61"/>
      <c r="O930" s="61"/>
      <c r="P930" s="61"/>
      <c r="Q930" s="61"/>
      <c r="R930" s="61"/>
      <c r="S930" s="61"/>
      <c r="T930" s="61"/>
      <c r="U930" s="61"/>
      <c r="V930" s="61"/>
      <c r="W930" s="61"/>
      <c r="X930" s="61"/>
      <c r="Y930" s="61"/>
      <c r="Z930" s="61"/>
      <c r="AA930" s="61"/>
      <c r="AB930" s="61"/>
      <c r="AC930" s="61"/>
      <c r="AD930" s="61"/>
      <c r="AE930" s="61"/>
      <c r="AF930" s="61"/>
      <c r="AG930" s="61"/>
      <c r="AH930" s="61"/>
      <c r="AI930" s="61"/>
      <c r="AJ930" s="61"/>
      <c r="AK930" s="61"/>
      <c r="AL930" s="61"/>
      <c r="AM930" s="61"/>
      <c r="AN930" s="61"/>
      <c r="AO930" s="61"/>
      <c r="AP930" s="61"/>
      <c r="AQ930" s="61"/>
      <c r="AR930" s="61"/>
      <c r="AS930" s="61"/>
      <c r="AT930" s="61"/>
      <c r="AU930" s="61"/>
      <c r="AV930" s="61"/>
      <c r="AW930" s="61"/>
      <c r="AX930" s="61"/>
      <c r="AY930" s="61"/>
      <c r="AZ930" s="61"/>
      <c r="BA930" s="61"/>
      <c r="BB930" s="61"/>
      <c r="BC930" s="61"/>
      <c r="BD930" s="61"/>
      <c r="BE930" s="61"/>
      <c r="BF930" s="61"/>
    </row>
    <row r="931" spans="1:58" ht="16.5" customHeight="1" x14ac:dyDescent="0.3">
      <c r="A931" s="96"/>
      <c r="B931" s="96"/>
      <c r="C931" s="96"/>
      <c r="D931" s="96"/>
      <c r="E931" s="96"/>
      <c r="F931" s="96"/>
      <c r="G931" s="61"/>
      <c r="H931" s="61"/>
      <c r="I931" s="97"/>
      <c r="J931" s="61"/>
      <c r="K931" s="61"/>
      <c r="L931" s="61"/>
      <c r="M931" s="61"/>
      <c r="N931" s="61"/>
      <c r="O931" s="61"/>
      <c r="P931" s="61"/>
      <c r="Q931" s="61"/>
      <c r="R931" s="61"/>
      <c r="S931" s="61"/>
      <c r="T931" s="61"/>
      <c r="U931" s="61"/>
      <c r="V931" s="61"/>
      <c r="W931" s="61"/>
      <c r="X931" s="61"/>
      <c r="Y931" s="61"/>
      <c r="Z931" s="61"/>
      <c r="AA931" s="61"/>
      <c r="AB931" s="61"/>
      <c r="AC931" s="61"/>
      <c r="AD931" s="61"/>
      <c r="AE931" s="61"/>
      <c r="AF931" s="61"/>
      <c r="AG931" s="61"/>
      <c r="AH931" s="61"/>
      <c r="AI931" s="61"/>
      <c r="AJ931" s="61"/>
      <c r="AK931" s="61"/>
      <c r="AL931" s="61"/>
      <c r="AM931" s="61"/>
      <c r="AN931" s="61"/>
      <c r="AO931" s="61"/>
      <c r="AP931" s="61"/>
      <c r="AQ931" s="61"/>
      <c r="AR931" s="61"/>
      <c r="AS931" s="61"/>
      <c r="AT931" s="61"/>
      <c r="AU931" s="61"/>
      <c r="AV931" s="61"/>
      <c r="AW931" s="61"/>
      <c r="AX931" s="61"/>
      <c r="AY931" s="61"/>
      <c r="AZ931" s="61"/>
      <c r="BA931" s="61"/>
      <c r="BB931" s="61"/>
      <c r="BC931" s="61"/>
      <c r="BD931" s="61"/>
      <c r="BE931" s="61"/>
      <c r="BF931" s="61"/>
    </row>
    <row r="932" spans="1:58" ht="16.5" customHeight="1" x14ac:dyDescent="0.3">
      <c r="A932" s="96"/>
      <c r="B932" s="96"/>
      <c r="C932" s="96"/>
      <c r="D932" s="96"/>
      <c r="E932" s="96"/>
      <c r="F932" s="96"/>
      <c r="G932" s="61"/>
      <c r="H932" s="61"/>
      <c r="I932" s="97"/>
      <c r="J932" s="61"/>
      <c r="K932" s="61"/>
      <c r="L932" s="61"/>
      <c r="M932" s="61"/>
      <c r="N932" s="61"/>
      <c r="O932" s="61"/>
      <c r="P932" s="61"/>
      <c r="Q932" s="61"/>
      <c r="R932" s="61"/>
      <c r="S932" s="61"/>
      <c r="T932" s="61"/>
      <c r="U932" s="61"/>
      <c r="V932" s="61"/>
      <c r="W932" s="61"/>
      <c r="X932" s="61"/>
      <c r="Y932" s="61"/>
      <c r="Z932" s="61"/>
      <c r="AA932" s="61"/>
      <c r="AB932" s="61"/>
      <c r="AC932" s="61"/>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row>
    <row r="933" spans="1:58" ht="16.5" customHeight="1" x14ac:dyDescent="0.3">
      <c r="A933" s="96"/>
      <c r="B933" s="96"/>
      <c r="C933" s="96"/>
      <c r="D933" s="96"/>
      <c r="E933" s="96"/>
      <c r="F933" s="96"/>
      <c r="G933" s="61"/>
      <c r="H933" s="61"/>
      <c r="I933" s="97"/>
      <c r="J933" s="61"/>
      <c r="K933" s="61"/>
      <c r="L933" s="61"/>
      <c r="M933" s="61"/>
      <c r="N933" s="61"/>
      <c r="O933" s="61"/>
      <c r="P933" s="61"/>
      <c r="Q933" s="61"/>
      <c r="R933" s="61"/>
      <c r="S933" s="61"/>
      <c r="T933" s="61"/>
      <c r="U933" s="61"/>
      <c r="V933" s="61"/>
      <c r="W933" s="61"/>
      <c r="X933" s="61"/>
      <c r="Y933" s="61"/>
      <c r="Z933" s="61"/>
      <c r="AA933" s="61"/>
      <c r="AB933" s="61"/>
      <c r="AC933" s="61"/>
      <c r="AD933" s="61"/>
      <c r="AE933" s="61"/>
      <c r="AF933" s="61"/>
      <c r="AG933" s="61"/>
      <c r="AH933" s="61"/>
      <c r="AI933" s="61"/>
      <c r="AJ933" s="61"/>
      <c r="AK933" s="61"/>
      <c r="AL933" s="61"/>
      <c r="AM933" s="61"/>
      <c r="AN933" s="61"/>
      <c r="AO933" s="61"/>
      <c r="AP933" s="61"/>
      <c r="AQ933" s="61"/>
      <c r="AR933" s="61"/>
      <c r="AS933" s="61"/>
      <c r="AT933" s="61"/>
      <c r="AU933" s="61"/>
      <c r="AV933" s="61"/>
      <c r="AW933" s="61"/>
      <c r="AX933" s="61"/>
      <c r="AY933" s="61"/>
      <c r="AZ933" s="61"/>
      <c r="BA933" s="61"/>
      <c r="BB933" s="61"/>
      <c r="BC933" s="61"/>
      <c r="BD933" s="61"/>
      <c r="BE933" s="61"/>
      <c r="BF933" s="61"/>
    </row>
    <row r="934" spans="1:58" ht="16.5" customHeight="1" x14ac:dyDescent="0.3">
      <c r="A934" s="96"/>
      <c r="B934" s="96"/>
      <c r="C934" s="96"/>
      <c r="D934" s="96"/>
      <c r="E934" s="96"/>
      <c r="F934" s="96"/>
      <c r="G934" s="61"/>
      <c r="H934" s="61"/>
      <c r="I934" s="97"/>
      <c r="J934" s="61"/>
      <c r="K934" s="61"/>
      <c r="L934" s="61"/>
      <c r="M934" s="61"/>
      <c r="N934" s="61"/>
      <c r="O934" s="61"/>
      <c r="P934" s="61"/>
      <c r="Q934" s="61"/>
      <c r="R934" s="61"/>
      <c r="S934" s="61"/>
      <c r="T934" s="61"/>
      <c r="U934" s="61"/>
      <c r="V934" s="61"/>
      <c r="W934" s="61"/>
      <c r="X934" s="61"/>
      <c r="Y934" s="61"/>
      <c r="Z934" s="61"/>
      <c r="AA934" s="61"/>
      <c r="AB934" s="61"/>
      <c r="AC934" s="61"/>
      <c r="AD934" s="61"/>
      <c r="AE934" s="61"/>
      <c r="AF934" s="61"/>
      <c r="AG934" s="61"/>
      <c r="AH934" s="61"/>
      <c r="AI934" s="61"/>
      <c r="AJ934" s="61"/>
      <c r="AK934" s="61"/>
      <c r="AL934" s="61"/>
      <c r="AM934" s="61"/>
      <c r="AN934" s="61"/>
      <c r="AO934" s="61"/>
      <c r="AP934" s="61"/>
      <c r="AQ934" s="61"/>
      <c r="AR934" s="61"/>
      <c r="AS934" s="61"/>
      <c r="AT934" s="61"/>
      <c r="AU934" s="61"/>
      <c r="AV934" s="61"/>
      <c r="AW934" s="61"/>
      <c r="AX934" s="61"/>
      <c r="AY934" s="61"/>
      <c r="AZ934" s="61"/>
      <c r="BA934" s="61"/>
      <c r="BB934" s="61"/>
      <c r="BC934" s="61"/>
      <c r="BD934" s="61"/>
      <c r="BE934" s="61"/>
      <c r="BF934" s="61"/>
    </row>
    <row r="935" spans="1:58" ht="16.5" customHeight="1" x14ac:dyDescent="0.3">
      <c r="A935" s="96"/>
      <c r="B935" s="96"/>
      <c r="C935" s="96"/>
      <c r="D935" s="96"/>
      <c r="E935" s="96"/>
      <c r="F935" s="96"/>
      <c r="G935" s="61"/>
      <c r="H935" s="61"/>
      <c r="I935" s="97"/>
      <c r="J935" s="61"/>
      <c r="K935" s="61"/>
      <c r="L935" s="61"/>
      <c r="M935" s="61"/>
      <c r="N935" s="61"/>
      <c r="O935" s="61"/>
      <c r="P935" s="61"/>
      <c r="Q935" s="61"/>
      <c r="R935" s="61"/>
      <c r="S935" s="61"/>
      <c r="T935" s="61"/>
      <c r="U935" s="61"/>
      <c r="V935" s="61"/>
      <c r="W935" s="61"/>
      <c r="X935" s="61"/>
      <c r="Y935" s="61"/>
      <c r="Z935" s="61"/>
      <c r="AA935" s="61"/>
      <c r="AB935" s="61"/>
      <c r="AC935" s="61"/>
      <c r="AD935" s="61"/>
      <c r="AE935" s="61"/>
      <c r="AF935" s="61"/>
      <c r="AG935" s="61"/>
      <c r="AH935" s="61"/>
      <c r="AI935" s="61"/>
      <c r="AJ935" s="61"/>
      <c r="AK935" s="61"/>
      <c r="AL935" s="61"/>
      <c r="AM935" s="61"/>
      <c r="AN935" s="61"/>
      <c r="AO935" s="61"/>
      <c r="AP935" s="61"/>
      <c r="AQ935" s="61"/>
      <c r="AR935" s="61"/>
      <c r="AS935" s="61"/>
      <c r="AT935" s="61"/>
      <c r="AU935" s="61"/>
      <c r="AV935" s="61"/>
      <c r="AW935" s="61"/>
      <c r="AX935" s="61"/>
      <c r="AY935" s="61"/>
      <c r="AZ935" s="61"/>
      <c r="BA935" s="61"/>
      <c r="BB935" s="61"/>
      <c r="BC935" s="61"/>
      <c r="BD935" s="61"/>
      <c r="BE935" s="61"/>
      <c r="BF935" s="61"/>
    </row>
    <row r="936" spans="1:58" ht="16.5" customHeight="1" x14ac:dyDescent="0.3">
      <c r="A936" s="96"/>
      <c r="B936" s="96"/>
      <c r="C936" s="96"/>
      <c r="D936" s="96"/>
      <c r="E936" s="96"/>
      <c r="F936" s="96"/>
      <c r="G936" s="61"/>
      <c r="H936" s="61"/>
      <c r="I936" s="97"/>
      <c r="J936" s="61"/>
      <c r="K936" s="61"/>
      <c r="L936" s="61"/>
      <c r="M936" s="61"/>
      <c r="N936" s="61"/>
      <c r="O936" s="61"/>
      <c r="P936" s="61"/>
      <c r="Q936" s="61"/>
      <c r="R936" s="61"/>
      <c r="S936" s="61"/>
      <c r="T936" s="61"/>
      <c r="U936" s="61"/>
      <c r="V936" s="61"/>
      <c r="W936" s="61"/>
      <c r="X936" s="61"/>
      <c r="Y936" s="61"/>
      <c r="Z936" s="61"/>
      <c r="AA936" s="61"/>
      <c r="AB936" s="61"/>
      <c r="AC936" s="61"/>
      <c r="AD936" s="61"/>
      <c r="AE936" s="61"/>
      <c r="AF936" s="61"/>
      <c r="AG936" s="61"/>
      <c r="AH936" s="61"/>
      <c r="AI936" s="61"/>
      <c r="AJ936" s="61"/>
      <c r="AK936" s="61"/>
      <c r="AL936" s="61"/>
      <c r="AM936" s="61"/>
      <c r="AN936" s="61"/>
      <c r="AO936" s="61"/>
      <c r="AP936" s="61"/>
      <c r="AQ936" s="61"/>
      <c r="AR936" s="61"/>
      <c r="AS936" s="61"/>
      <c r="AT936" s="61"/>
      <c r="AU936" s="61"/>
      <c r="AV936" s="61"/>
      <c r="AW936" s="61"/>
      <c r="AX936" s="61"/>
      <c r="AY936" s="61"/>
      <c r="AZ936" s="61"/>
      <c r="BA936" s="61"/>
      <c r="BB936" s="61"/>
      <c r="BC936" s="61"/>
      <c r="BD936" s="61"/>
      <c r="BE936" s="61"/>
      <c r="BF936" s="61"/>
    </row>
    <row r="937" spans="1:58" ht="16.5" customHeight="1" x14ac:dyDescent="0.3">
      <c r="A937" s="96"/>
      <c r="B937" s="96"/>
      <c r="C937" s="96"/>
      <c r="D937" s="96"/>
      <c r="E937" s="96"/>
      <c r="F937" s="96"/>
      <c r="G937" s="61"/>
      <c r="H937" s="61"/>
      <c r="I937" s="97"/>
      <c r="J937" s="61"/>
      <c r="K937" s="61"/>
      <c r="L937" s="61"/>
      <c r="M937" s="61"/>
      <c r="N937" s="61"/>
      <c r="O937" s="61"/>
      <c r="P937" s="61"/>
      <c r="Q937" s="61"/>
      <c r="R937" s="61"/>
      <c r="S937" s="61"/>
      <c r="T937" s="61"/>
      <c r="U937" s="61"/>
      <c r="V937" s="61"/>
      <c r="W937" s="61"/>
      <c r="X937" s="61"/>
      <c r="Y937" s="61"/>
      <c r="Z937" s="61"/>
      <c r="AA937" s="61"/>
      <c r="AB937" s="61"/>
      <c r="AC937" s="61"/>
      <c r="AD937" s="61"/>
      <c r="AE937" s="61"/>
      <c r="AF937" s="61"/>
      <c r="AG937" s="61"/>
      <c r="AH937" s="61"/>
      <c r="AI937" s="61"/>
      <c r="AJ937" s="61"/>
      <c r="AK937" s="61"/>
      <c r="AL937" s="61"/>
      <c r="AM937" s="61"/>
      <c r="AN937" s="61"/>
      <c r="AO937" s="61"/>
      <c r="AP937" s="61"/>
      <c r="AQ937" s="61"/>
      <c r="AR937" s="61"/>
      <c r="AS937" s="61"/>
      <c r="AT937" s="61"/>
      <c r="AU937" s="61"/>
      <c r="AV937" s="61"/>
      <c r="AW937" s="61"/>
      <c r="AX937" s="61"/>
      <c r="AY937" s="61"/>
      <c r="AZ937" s="61"/>
      <c r="BA937" s="61"/>
      <c r="BB937" s="61"/>
      <c r="BC937" s="61"/>
      <c r="BD937" s="61"/>
      <c r="BE937" s="61"/>
      <c r="BF937" s="61"/>
    </row>
    <row r="938" spans="1:58" ht="16.5" customHeight="1" x14ac:dyDescent="0.3">
      <c r="A938" s="96"/>
      <c r="B938" s="96"/>
      <c r="C938" s="96"/>
      <c r="D938" s="96"/>
      <c r="E938" s="96"/>
      <c r="F938" s="96"/>
      <c r="G938" s="61"/>
      <c r="H938" s="61"/>
      <c r="I938" s="97"/>
      <c r="J938" s="61"/>
      <c r="K938" s="61"/>
      <c r="L938" s="61"/>
      <c r="M938" s="61"/>
      <c r="N938" s="61"/>
      <c r="O938" s="61"/>
      <c r="P938" s="61"/>
      <c r="Q938" s="61"/>
      <c r="R938" s="61"/>
      <c r="S938" s="61"/>
      <c r="T938" s="61"/>
      <c r="U938" s="61"/>
      <c r="V938" s="61"/>
      <c r="W938" s="61"/>
      <c r="X938" s="61"/>
      <c r="Y938" s="61"/>
      <c r="Z938" s="61"/>
      <c r="AA938" s="61"/>
      <c r="AB938" s="61"/>
      <c r="AC938" s="61"/>
      <c r="AD938" s="61"/>
      <c r="AE938" s="61"/>
      <c r="AF938" s="61"/>
      <c r="AG938" s="61"/>
      <c r="AH938" s="61"/>
      <c r="AI938" s="61"/>
      <c r="AJ938" s="61"/>
      <c r="AK938" s="61"/>
      <c r="AL938" s="61"/>
      <c r="AM938" s="61"/>
      <c r="AN938" s="61"/>
      <c r="AO938" s="61"/>
      <c r="AP938" s="61"/>
      <c r="AQ938" s="61"/>
      <c r="AR938" s="61"/>
      <c r="AS938" s="61"/>
      <c r="AT938" s="61"/>
      <c r="AU938" s="61"/>
      <c r="AV938" s="61"/>
      <c r="AW938" s="61"/>
      <c r="AX938" s="61"/>
      <c r="AY938" s="61"/>
      <c r="AZ938" s="61"/>
      <c r="BA938" s="61"/>
      <c r="BB938" s="61"/>
      <c r="BC938" s="61"/>
      <c r="BD938" s="61"/>
      <c r="BE938" s="61"/>
      <c r="BF938" s="61"/>
    </row>
    <row r="939" spans="1:58" ht="16.5" customHeight="1" x14ac:dyDescent="0.3">
      <c r="A939" s="96"/>
      <c r="B939" s="96"/>
      <c r="C939" s="96"/>
      <c r="D939" s="96"/>
      <c r="E939" s="96"/>
      <c r="F939" s="96"/>
      <c r="G939" s="61"/>
      <c r="H939" s="61"/>
      <c r="I939" s="97"/>
      <c r="J939" s="61"/>
      <c r="K939" s="61"/>
      <c r="L939" s="61"/>
      <c r="M939" s="61"/>
      <c r="N939" s="61"/>
      <c r="O939" s="61"/>
      <c r="P939" s="61"/>
      <c r="Q939" s="61"/>
      <c r="R939" s="61"/>
      <c r="S939" s="61"/>
      <c r="T939" s="61"/>
      <c r="U939" s="61"/>
      <c r="V939" s="61"/>
      <c r="W939" s="61"/>
      <c r="X939" s="61"/>
      <c r="Y939" s="61"/>
      <c r="Z939" s="61"/>
      <c r="AA939" s="61"/>
      <c r="AB939" s="61"/>
      <c r="AC939" s="61"/>
      <c r="AD939" s="61"/>
      <c r="AE939" s="61"/>
      <c r="AF939" s="61"/>
      <c r="AG939" s="61"/>
      <c r="AH939" s="61"/>
      <c r="AI939" s="61"/>
      <c r="AJ939" s="61"/>
      <c r="AK939" s="61"/>
      <c r="AL939" s="61"/>
      <c r="AM939" s="61"/>
      <c r="AN939" s="61"/>
      <c r="AO939" s="61"/>
      <c r="AP939" s="61"/>
      <c r="AQ939" s="61"/>
      <c r="AR939" s="61"/>
      <c r="AS939" s="61"/>
      <c r="AT939" s="61"/>
      <c r="AU939" s="61"/>
      <c r="AV939" s="61"/>
      <c r="AW939" s="61"/>
      <c r="AX939" s="61"/>
      <c r="AY939" s="61"/>
      <c r="AZ939" s="61"/>
      <c r="BA939" s="61"/>
      <c r="BB939" s="61"/>
      <c r="BC939" s="61"/>
      <c r="BD939" s="61"/>
      <c r="BE939" s="61"/>
      <c r="BF939" s="61"/>
    </row>
    <row r="940" spans="1:58" ht="16.5" customHeight="1" x14ac:dyDescent="0.3">
      <c r="A940" s="96"/>
      <c r="B940" s="96"/>
      <c r="C940" s="96"/>
      <c r="D940" s="96"/>
      <c r="E940" s="96"/>
      <c r="F940" s="96"/>
      <c r="G940" s="61"/>
      <c r="H940" s="61"/>
      <c r="I940" s="97"/>
      <c r="J940" s="61"/>
      <c r="K940" s="61"/>
      <c r="L940" s="61"/>
      <c r="M940" s="61"/>
      <c r="N940" s="61"/>
      <c r="O940" s="61"/>
      <c r="P940" s="61"/>
      <c r="Q940" s="61"/>
      <c r="R940" s="61"/>
      <c r="S940" s="61"/>
      <c r="T940" s="61"/>
      <c r="U940" s="61"/>
      <c r="V940" s="61"/>
      <c r="W940" s="61"/>
      <c r="X940" s="61"/>
      <c r="Y940" s="61"/>
      <c r="Z940" s="61"/>
      <c r="AA940" s="61"/>
      <c r="AB940" s="61"/>
      <c r="AC940" s="61"/>
      <c r="AD940" s="61"/>
      <c r="AE940" s="61"/>
      <c r="AF940" s="61"/>
      <c r="AG940" s="61"/>
      <c r="AH940" s="61"/>
      <c r="AI940" s="61"/>
      <c r="AJ940" s="61"/>
      <c r="AK940" s="61"/>
      <c r="AL940" s="61"/>
      <c r="AM940" s="61"/>
      <c r="AN940" s="61"/>
      <c r="AO940" s="61"/>
      <c r="AP940" s="61"/>
      <c r="AQ940" s="61"/>
      <c r="AR940" s="61"/>
      <c r="AS940" s="61"/>
      <c r="AT940" s="61"/>
      <c r="AU940" s="61"/>
      <c r="AV940" s="61"/>
      <c r="AW940" s="61"/>
      <c r="AX940" s="61"/>
      <c r="AY940" s="61"/>
      <c r="AZ940" s="61"/>
      <c r="BA940" s="61"/>
      <c r="BB940" s="61"/>
      <c r="BC940" s="61"/>
      <c r="BD940" s="61"/>
      <c r="BE940" s="61"/>
      <c r="BF940" s="61"/>
    </row>
    <row r="941" spans="1:58" ht="16.5" customHeight="1" x14ac:dyDescent="0.3">
      <c r="A941" s="96"/>
      <c r="B941" s="96"/>
      <c r="C941" s="96"/>
      <c r="D941" s="96"/>
      <c r="E941" s="96"/>
      <c r="F941" s="96"/>
      <c r="G941" s="61"/>
      <c r="H941" s="61"/>
      <c r="I941" s="97"/>
      <c r="J941" s="61"/>
      <c r="K941" s="61"/>
      <c r="L941" s="61"/>
      <c r="M941" s="61"/>
      <c r="N941" s="61"/>
      <c r="O941" s="61"/>
      <c r="P941" s="61"/>
      <c r="Q941" s="61"/>
      <c r="R941" s="61"/>
      <c r="S941" s="61"/>
      <c r="T941" s="61"/>
      <c r="U941" s="61"/>
      <c r="V941" s="61"/>
      <c r="W941" s="61"/>
      <c r="X941" s="61"/>
      <c r="Y941" s="61"/>
      <c r="Z941" s="61"/>
      <c r="AA941" s="61"/>
      <c r="AB941" s="61"/>
      <c r="AC941" s="61"/>
      <c r="AD941" s="61"/>
      <c r="AE941" s="61"/>
      <c r="AF941" s="61"/>
      <c r="AG941" s="61"/>
      <c r="AH941" s="61"/>
      <c r="AI941" s="61"/>
      <c r="AJ941" s="61"/>
      <c r="AK941" s="61"/>
      <c r="AL941" s="61"/>
      <c r="AM941" s="61"/>
      <c r="AN941" s="61"/>
      <c r="AO941" s="61"/>
      <c r="AP941" s="61"/>
      <c r="AQ941" s="61"/>
      <c r="AR941" s="61"/>
      <c r="AS941" s="61"/>
      <c r="AT941" s="61"/>
      <c r="AU941" s="61"/>
      <c r="AV941" s="61"/>
      <c r="AW941" s="61"/>
      <c r="AX941" s="61"/>
      <c r="AY941" s="61"/>
      <c r="AZ941" s="61"/>
      <c r="BA941" s="61"/>
      <c r="BB941" s="61"/>
      <c r="BC941" s="61"/>
      <c r="BD941" s="61"/>
      <c r="BE941" s="61"/>
      <c r="BF941" s="61"/>
    </row>
    <row r="942" spans="1:58" ht="16.5" customHeight="1" x14ac:dyDescent="0.3">
      <c r="A942" s="96"/>
      <c r="B942" s="96"/>
      <c r="C942" s="96"/>
      <c r="D942" s="96"/>
      <c r="E942" s="96"/>
      <c r="F942" s="96"/>
      <c r="G942" s="61"/>
      <c r="H942" s="61"/>
      <c r="I942" s="97"/>
      <c r="J942" s="61"/>
      <c r="K942" s="61"/>
      <c r="L942" s="61"/>
      <c r="M942" s="61"/>
      <c r="N942" s="61"/>
      <c r="O942" s="61"/>
      <c r="P942" s="61"/>
      <c r="Q942" s="61"/>
      <c r="R942" s="61"/>
      <c r="S942" s="61"/>
      <c r="T942" s="61"/>
      <c r="U942" s="61"/>
      <c r="V942" s="61"/>
      <c r="W942" s="61"/>
      <c r="X942" s="61"/>
      <c r="Y942" s="61"/>
      <c r="Z942" s="61"/>
      <c r="AA942" s="61"/>
      <c r="AB942" s="61"/>
      <c r="AC942" s="61"/>
      <c r="AD942" s="61"/>
      <c r="AE942" s="61"/>
      <c r="AF942" s="61"/>
      <c r="AG942" s="61"/>
      <c r="AH942" s="61"/>
      <c r="AI942" s="61"/>
      <c r="AJ942" s="61"/>
      <c r="AK942" s="61"/>
      <c r="AL942" s="61"/>
      <c r="AM942" s="61"/>
      <c r="AN942" s="61"/>
      <c r="AO942" s="61"/>
      <c r="AP942" s="61"/>
      <c r="AQ942" s="61"/>
      <c r="AR942" s="61"/>
      <c r="AS942" s="61"/>
      <c r="AT942" s="61"/>
      <c r="AU942" s="61"/>
      <c r="AV942" s="61"/>
      <c r="AW942" s="61"/>
      <c r="AX942" s="61"/>
      <c r="AY942" s="61"/>
      <c r="AZ942" s="61"/>
      <c r="BA942" s="61"/>
      <c r="BB942" s="61"/>
      <c r="BC942" s="61"/>
      <c r="BD942" s="61"/>
      <c r="BE942" s="61"/>
      <c r="BF942" s="61"/>
    </row>
    <row r="943" spans="1:58" ht="16.5" customHeight="1" x14ac:dyDescent="0.3">
      <c r="A943" s="96"/>
      <c r="B943" s="96"/>
      <c r="C943" s="96"/>
      <c r="D943" s="96"/>
      <c r="E943" s="96"/>
      <c r="F943" s="96"/>
      <c r="G943" s="61"/>
      <c r="H943" s="61"/>
      <c r="I943" s="97"/>
      <c r="J943" s="61"/>
      <c r="K943" s="61"/>
      <c r="L943" s="61"/>
      <c r="M943" s="61"/>
      <c r="N943" s="61"/>
      <c r="O943" s="61"/>
      <c r="P943" s="61"/>
      <c r="Q943" s="61"/>
      <c r="R943" s="61"/>
      <c r="S943" s="61"/>
      <c r="T943" s="61"/>
      <c r="U943" s="61"/>
      <c r="V943" s="61"/>
      <c r="W943" s="61"/>
      <c r="X943" s="61"/>
      <c r="Y943" s="61"/>
      <c r="Z943" s="61"/>
      <c r="AA943" s="61"/>
      <c r="AB943" s="61"/>
      <c r="AC943" s="61"/>
      <c r="AD943" s="61"/>
      <c r="AE943" s="61"/>
      <c r="AF943" s="61"/>
      <c r="AG943" s="61"/>
      <c r="AH943" s="61"/>
      <c r="AI943" s="61"/>
      <c r="AJ943" s="61"/>
      <c r="AK943" s="61"/>
      <c r="AL943" s="61"/>
      <c r="AM943" s="61"/>
      <c r="AN943" s="61"/>
      <c r="AO943" s="61"/>
      <c r="AP943" s="61"/>
      <c r="AQ943" s="61"/>
      <c r="AR943" s="61"/>
      <c r="AS943" s="61"/>
      <c r="AT943" s="61"/>
      <c r="AU943" s="61"/>
      <c r="AV943" s="61"/>
      <c r="AW943" s="61"/>
      <c r="AX943" s="61"/>
      <c r="AY943" s="61"/>
      <c r="AZ943" s="61"/>
      <c r="BA943" s="61"/>
      <c r="BB943" s="61"/>
      <c r="BC943" s="61"/>
      <c r="BD943" s="61"/>
      <c r="BE943" s="61"/>
      <c r="BF943" s="61"/>
    </row>
    <row r="944" spans="1:58" ht="16.5" customHeight="1" x14ac:dyDescent="0.3">
      <c r="A944" s="96"/>
      <c r="B944" s="96"/>
      <c r="C944" s="96"/>
      <c r="D944" s="96"/>
      <c r="E944" s="96"/>
      <c r="F944" s="96"/>
      <c r="G944" s="61"/>
      <c r="H944" s="61"/>
      <c r="I944" s="97"/>
      <c r="J944" s="61"/>
      <c r="K944" s="61"/>
      <c r="L944" s="61"/>
      <c r="M944" s="61"/>
      <c r="N944" s="61"/>
      <c r="O944" s="61"/>
      <c r="P944" s="61"/>
      <c r="Q944" s="61"/>
      <c r="R944" s="61"/>
      <c r="S944" s="61"/>
      <c r="T944" s="61"/>
      <c r="U944" s="61"/>
      <c r="V944" s="61"/>
      <c r="W944" s="61"/>
      <c r="X944" s="61"/>
      <c r="Y944" s="61"/>
      <c r="Z944" s="61"/>
      <c r="AA944" s="61"/>
      <c r="AB944" s="61"/>
      <c r="AC944" s="61"/>
      <c r="AD944" s="61"/>
      <c r="AE944" s="61"/>
      <c r="AF944" s="61"/>
      <c r="AG944" s="61"/>
      <c r="AH944" s="61"/>
      <c r="AI944" s="61"/>
      <c r="AJ944" s="61"/>
      <c r="AK944" s="61"/>
      <c r="AL944" s="61"/>
      <c r="AM944" s="61"/>
      <c r="AN944" s="61"/>
      <c r="AO944" s="61"/>
      <c r="AP944" s="61"/>
      <c r="AQ944" s="61"/>
      <c r="AR944" s="61"/>
      <c r="AS944" s="61"/>
      <c r="AT944" s="61"/>
      <c r="AU944" s="61"/>
      <c r="AV944" s="61"/>
      <c r="AW944" s="61"/>
      <c r="AX944" s="61"/>
      <c r="AY944" s="61"/>
      <c r="AZ944" s="61"/>
      <c r="BA944" s="61"/>
      <c r="BB944" s="61"/>
      <c r="BC944" s="61"/>
      <c r="BD944" s="61"/>
      <c r="BE944" s="61"/>
      <c r="BF944" s="61"/>
    </row>
    <row r="945" spans="1:58" ht="16.5" customHeight="1" x14ac:dyDescent="0.3">
      <c r="A945" s="96"/>
      <c r="B945" s="96"/>
      <c r="C945" s="96"/>
      <c r="D945" s="96"/>
      <c r="E945" s="96"/>
      <c r="F945" s="96"/>
      <c r="G945" s="61"/>
      <c r="H945" s="61"/>
      <c r="I945" s="97"/>
      <c r="J945" s="61"/>
      <c r="K945" s="61"/>
      <c r="L945" s="61"/>
      <c r="M945" s="61"/>
      <c r="N945" s="61"/>
      <c r="O945" s="61"/>
      <c r="P945" s="61"/>
      <c r="Q945" s="61"/>
      <c r="R945" s="61"/>
      <c r="S945" s="61"/>
      <c r="T945" s="61"/>
      <c r="U945" s="61"/>
      <c r="V945" s="61"/>
      <c r="W945" s="61"/>
      <c r="X945" s="61"/>
      <c r="Y945" s="61"/>
      <c r="Z945" s="61"/>
      <c r="AA945" s="61"/>
      <c r="AB945" s="61"/>
      <c r="AC945" s="61"/>
      <c r="AD945" s="61"/>
      <c r="AE945" s="61"/>
      <c r="AF945" s="61"/>
      <c r="AG945" s="61"/>
      <c r="AH945" s="61"/>
      <c r="AI945" s="61"/>
      <c r="AJ945" s="61"/>
      <c r="AK945" s="61"/>
      <c r="AL945" s="61"/>
      <c r="AM945" s="61"/>
      <c r="AN945" s="61"/>
      <c r="AO945" s="61"/>
      <c r="AP945" s="61"/>
      <c r="AQ945" s="61"/>
      <c r="AR945" s="61"/>
      <c r="AS945" s="61"/>
      <c r="AT945" s="61"/>
      <c r="AU945" s="61"/>
      <c r="AV945" s="61"/>
      <c r="AW945" s="61"/>
      <c r="AX945" s="61"/>
      <c r="AY945" s="61"/>
      <c r="AZ945" s="61"/>
      <c r="BA945" s="61"/>
      <c r="BB945" s="61"/>
      <c r="BC945" s="61"/>
      <c r="BD945" s="61"/>
      <c r="BE945" s="61"/>
      <c r="BF945" s="61"/>
    </row>
    <row r="946" spans="1:58" ht="16.5" customHeight="1" x14ac:dyDescent="0.3">
      <c r="A946" s="96"/>
      <c r="B946" s="96"/>
      <c r="C946" s="96"/>
      <c r="D946" s="96"/>
      <c r="E946" s="96"/>
      <c r="F946" s="96"/>
      <c r="G946" s="61"/>
      <c r="H946" s="61"/>
      <c r="I946" s="97"/>
      <c r="J946" s="61"/>
      <c r="K946" s="61"/>
      <c r="L946" s="61"/>
      <c r="M946" s="61"/>
      <c r="N946" s="61"/>
      <c r="O946" s="61"/>
      <c r="P946" s="61"/>
      <c r="Q946" s="61"/>
      <c r="R946" s="61"/>
      <c r="S946" s="61"/>
      <c r="T946" s="61"/>
      <c r="U946" s="61"/>
      <c r="V946" s="61"/>
      <c r="W946" s="61"/>
      <c r="X946" s="61"/>
      <c r="Y946" s="61"/>
      <c r="Z946" s="61"/>
      <c r="AA946" s="61"/>
      <c r="AB946" s="61"/>
      <c r="AC946" s="61"/>
      <c r="AD946" s="61"/>
      <c r="AE946" s="61"/>
      <c r="AF946" s="61"/>
      <c r="AG946" s="61"/>
      <c r="AH946" s="61"/>
      <c r="AI946" s="61"/>
      <c r="AJ946" s="61"/>
      <c r="AK946" s="61"/>
      <c r="AL946" s="61"/>
      <c r="AM946" s="61"/>
      <c r="AN946" s="61"/>
      <c r="AO946" s="61"/>
      <c r="AP946" s="61"/>
      <c r="AQ946" s="61"/>
      <c r="AR946" s="61"/>
      <c r="AS946" s="61"/>
      <c r="AT946" s="61"/>
      <c r="AU946" s="61"/>
      <c r="AV946" s="61"/>
      <c r="AW946" s="61"/>
      <c r="AX946" s="61"/>
      <c r="AY946" s="61"/>
      <c r="AZ946" s="61"/>
      <c r="BA946" s="61"/>
      <c r="BB946" s="61"/>
      <c r="BC946" s="61"/>
      <c r="BD946" s="61"/>
      <c r="BE946" s="61"/>
      <c r="BF946" s="61"/>
    </row>
    <row r="947" spans="1:58" ht="16.5" customHeight="1" x14ac:dyDescent="0.3">
      <c r="A947" s="96"/>
      <c r="B947" s="96"/>
      <c r="C947" s="96"/>
      <c r="D947" s="96"/>
      <c r="E947" s="96"/>
      <c r="F947" s="96"/>
      <c r="G947" s="61"/>
      <c r="H947" s="61"/>
      <c r="I947" s="97"/>
      <c r="J947" s="61"/>
      <c r="K947" s="61"/>
      <c r="L947" s="61"/>
      <c r="M947" s="61"/>
      <c r="N947" s="61"/>
      <c r="O947" s="61"/>
      <c r="P947" s="61"/>
      <c r="Q947" s="61"/>
      <c r="R947" s="61"/>
      <c r="S947" s="61"/>
      <c r="T947" s="61"/>
      <c r="U947" s="61"/>
      <c r="V947" s="61"/>
      <c r="W947" s="61"/>
      <c r="X947" s="61"/>
      <c r="Y947" s="61"/>
      <c r="Z947" s="61"/>
      <c r="AA947" s="61"/>
      <c r="AB947" s="61"/>
      <c r="AC947" s="61"/>
      <c r="AD947" s="61"/>
      <c r="AE947" s="61"/>
      <c r="AF947" s="61"/>
      <c r="AG947" s="61"/>
      <c r="AH947" s="61"/>
      <c r="AI947" s="61"/>
      <c r="AJ947" s="61"/>
      <c r="AK947" s="61"/>
      <c r="AL947" s="61"/>
      <c r="AM947" s="61"/>
      <c r="AN947" s="61"/>
      <c r="AO947" s="61"/>
      <c r="AP947" s="61"/>
      <c r="AQ947" s="61"/>
      <c r="AR947" s="61"/>
      <c r="AS947" s="61"/>
      <c r="AT947" s="61"/>
      <c r="AU947" s="61"/>
      <c r="AV947" s="61"/>
      <c r="AW947" s="61"/>
      <c r="AX947" s="61"/>
      <c r="AY947" s="61"/>
      <c r="AZ947" s="61"/>
      <c r="BA947" s="61"/>
      <c r="BB947" s="61"/>
      <c r="BC947" s="61"/>
      <c r="BD947" s="61"/>
      <c r="BE947" s="61"/>
      <c r="BF947" s="61"/>
    </row>
    <row r="948" spans="1:58" ht="16.5" customHeight="1" x14ac:dyDescent="0.3">
      <c r="A948" s="96"/>
      <c r="B948" s="96"/>
      <c r="C948" s="96"/>
      <c r="D948" s="96"/>
      <c r="E948" s="96"/>
      <c r="F948" s="96"/>
      <c r="G948" s="61"/>
      <c r="H948" s="61"/>
      <c r="I948" s="97"/>
      <c r="J948" s="61"/>
      <c r="K948" s="61"/>
      <c r="L948" s="61"/>
      <c r="M948" s="61"/>
      <c r="N948" s="61"/>
      <c r="O948" s="61"/>
      <c r="P948" s="61"/>
      <c r="Q948" s="61"/>
      <c r="R948" s="61"/>
      <c r="S948" s="61"/>
      <c r="T948" s="61"/>
      <c r="U948" s="61"/>
      <c r="V948" s="61"/>
      <c r="W948" s="61"/>
      <c r="X948" s="61"/>
      <c r="Y948" s="61"/>
      <c r="Z948" s="61"/>
      <c r="AA948" s="61"/>
      <c r="AB948" s="61"/>
      <c r="AC948" s="61"/>
      <c r="AD948" s="61"/>
      <c r="AE948" s="61"/>
      <c r="AF948" s="61"/>
      <c r="AG948" s="61"/>
      <c r="AH948" s="61"/>
      <c r="AI948" s="61"/>
      <c r="AJ948" s="61"/>
      <c r="AK948" s="61"/>
      <c r="AL948" s="61"/>
      <c r="AM948" s="61"/>
      <c r="AN948" s="61"/>
      <c r="AO948" s="61"/>
      <c r="AP948" s="61"/>
      <c r="AQ948" s="61"/>
      <c r="AR948" s="61"/>
      <c r="AS948" s="61"/>
      <c r="AT948" s="61"/>
      <c r="AU948" s="61"/>
      <c r="AV948" s="61"/>
      <c r="AW948" s="61"/>
      <c r="AX948" s="61"/>
      <c r="AY948" s="61"/>
      <c r="AZ948" s="61"/>
      <c r="BA948" s="61"/>
      <c r="BB948" s="61"/>
      <c r="BC948" s="61"/>
      <c r="BD948" s="61"/>
      <c r="BE948" s="61"/>
      <c r="BF948" s="61"/>
    </row>
    <row r="949" spans="1:58" ht="16.5" customHeight="1" x14ac:dyDescent="0.3">
      <c r="A949" s="96"/>
      <c r="B949" s="96"/>
      <c r="C949" s="96"/>
      <c r="D949" s="96"/>
      <c r="E949" s="96"/>
      <c r="F949" s="96"/>
      <c r="G949" s="61"/>
      <c r="H949" s="61"/>
      <c r="I949" s="97"/>
      <c r="J949" s="61"/>
      <c r="K949" s="61"/>
      <c r="L949" s="61"/>
      <c r="M949" s="61"/>
      <c r="N949" s="61"/>
      <c r="O949" s="61"/>
      <c r="P949" s="61"/>
      <c r="Q949" s="61"/>
      <c r="R949" s="61"/>
      <c r="S949" s="61"/>
      <c r="T949" s="61"/>
      <c r="U949" s="61"/>
      <c r="V949" s="61"/>
      <c r="W949" s="61"/>
      <c r="X949" s="61"/>
      <c r="Y949" s="61"/>
      <c r="Z949" s="61"/>
      <c r="AA949" s="61"/>
      <c r="AB949" s="61"/>
      <c r="AC949" s="61"/>
      <c r="AD949" s="61"/>
      <c r="AE949" s="61"/>
      <c r="AF949" s="61"/>
      <c r="AG949" s="61"/>
      <c r="AH949" s="61"/>
      <c r="AI949" s="61"/>
      <c r="AJ949" s="61"/>
      <c r="AK949" s="61"/>
      <c r="AL949" s="61"/>
      <c r="AM949" s="61"/>
      <c r="AN949" s="61"/>
      <c r="AO949" s="61"/>
      <c r="AP949" s="61"/>
      <c r="AQ949" s="61"/>
      <c r="AR949" s="61"/>
      <c r="AS949" s="61"/>
      <c r="AT949" s="61"/>
      <c r="AU949" s="61"/>
      <c r="AV949" s="61"/>
      <c r="AW949" s="61"/>
      <c r="AX949" s="61"/>
      <c r="AY949" s="61"/>
      <c r="AZ949" s="61"/>
      <c r="BA949" s="61"/>
      <c r="BB949" s="61"/>
      <c r="BC949" s="61"/>
      <c r="BD949" s="61"/>
      <c r="BE949" s="61"/>
      <c r="BF949" s="61"/>
    </row>
    <row r="950" spans="1:58" ht="16.5" customHeight="1" x14ac:dyDescent="0.3">
      <c r="A950" s="96"/>
      <c r="B950" s="96"/>
      <c r="C950" s="96"/>
      <c r="D950" s="96"/>
      <c r="E950" s="96"/>
      <c r="F950" s="96"/>
      <c r="G950" s="61"/>
      <c r="H950" s="61"/>
      <c r="I950" s="97"/>
      <c r="J950" s="61"/>
      <c r="K950" s="61"/>
      <c r="L950" s="61"/>
      <c r="M950" s="61"/>
      <c r="N950" s="61"/>
      <c r="O950" s="61"/>
      <c r="P950" s="61"/>
      <c r="Q950" s="61"/>
      <c r="R950" s="61"/>
      <c r="S950" s="61"/>
      <c r="T950" s="61"/>
      <c r="U950" s="61"/>
      <c r="V950" s="61"/>
      <c r="W950" s="61"/>
      <c r="X950" s="61"/>
      <c r="Y950" s="61"/>
      <c r="Z950" s="61"/>
      <c r="AA950" s="61"/>
      <c r="AB950" s="61"/>
      <c r="AC950" s="61"/>
      <c r="AD950" s="61"/>
      <c r="AE950" s="61"/>
      <c r="AF950" s="61"/>
      <c r="AG950" s="61"/>
      <c r="AH950" s="61"/>
      <c r="AI950" s="61"/>
      <c r="AJ950" s="61"/>
      <c r="AK950" s="61"/>
      <c r="AL950" s="61"/>
      <c r="AM950" s="61"/>
      <c r="AN950" s="61"/>
      <c r="AO950" s="61"/>
      <c r="AP950" s="61"/>
      <c r="AQ950" s="61"/>
      <c r="AR950" s="61"/>
      <c r="AS950" s="61"/>
      <c r="AT950" s="61"/>
      <c r="AU950" s="61"/>
      <c r="AV950" s="61"/>
      <c r="AW950" s="61"/>
      <c r="AX950" s="61"/>
      <c r="AY950" s="61"/>
      <c r="AZ950" s="61"/>
      <c r="BA950" s="61"/>
      <c r="BB950" s="61"/>
      <c r="BC950" s="61"/>
      <c r="BD950" s="61"/>
      <c r="BE950" s="61"/>
      <c r="BF950" s="61"/>
    </row>
    <row r="951" spans="1:58" ht="16.5" customHeight="1" x14ac:dyDescent="0.3">
      <c r="A951" s="96"/>
      <c r="B951" s="96"/>
      <c r="C951" s="96"/>
      <c r="D951" s="96"/>
      <c r="E951" s="96"/>
      <c r="F951" s="96"/>
      <c r="G951" s="61"/>
      <c r="H951" s="61"/>
      <c r="I951" s="97"/>
      <c r="J951" s="61"/>
      <c r="K951" s="61"/>
      <c r="L951" s="61"/>
      <c r="M951" s="61"/>
      <c r="N951" s="61"/>
      <c r="O951" s="61"/>
      <c r="P951" s="61"/>
      <c r="Q951" s="61"/>
      <c r="R951" s="61"/>
      <c r="S951" s="61"/>
      <c r="T951" s="61"/>
      <c r="U951" s="61"/>
      <c r="V951" s="61"/>
      <c r="W951" s="61"/>
      <c r="X951" s="61"/>
      <c r="Y951" s="61"/>
      <c r="Z951" s="61"/>
      <c r="AA951" s="61"/>
      <c r="AB951" s="61"/>
      <c r="AC951" s="61"/>
      <c r="AD951" s="61"/>
      <c r="AE951" s="61"/>
      <c r="AF951" s="61"/>
      <c r="AG951" s="61"/>
      <c r="AH951" s="61"/>
      <c r="AI951" s="61"/>
      <c r="AJ951" s="61"/>
      <c r="AK951" s="61"/>
      <c r="AL951" s="61"/>
      <c r="AM951" s="61"/>
      <c r="AN951" s="61"/>
      <c r="AO951" s="61"/>
      <c r="AP951" s="61"/>
      <c r="AQ951" s="61"/>
      <c r="AR951" s="61"/>
      <c r="AS951" s="61"/>
      <c r="AT951" s="61"/>
      <c r="AU951" s="61"/>
      <c r="AV951" s="61"/>
      <c r="AW951" s="61"/>
      <c r="AX951" s="61"/>
      <c r="AY951" s="61"/>
      <c r="AZ951" s="61"/>
      <c r="BA951" s="61"/>
      <c r="BB951" s="61"/>
      <c r="BC951" s="61"/>
      <c r="BD951" s="61"/>
      <c r="BE951" s="61"/>
      <c r="BF951" s="61"/>
    </row>
    <row r="1048539" spans="4:4" ht="15" customHeight="1" x14ac:dyDescent="0.3">
      <c r="D1048539" s="100"/>
    </row>
  </sheetData>
  <sheetProtection algorithmName="SHA-512" hashValue="4U2ajh5RpjqAQXbqLMZxsh/1seS7/xmE9F8KouU2I/0Cd7OnatxJtB6Q3i8lsiR1Jae3Yie2eOZJyABSPinfmg==" saltValue="cxBa7Y9G/+NJTvs6LRfwGQ==" spinCount="100000" sheet="1" formatCells="0" formatColumns="0" formatRows="0"/>
  <mergeCells count="178">
    <mergeCell ref="E37:H37"/>
    <mergeCell ref="AG15:AG17"/>
    <mergeCell ref="AM21:AM23"/>
    <mergeCell ref="AJ13:AJ14"/>
    <mergeCell ref="AO21:AO23"/>
    <mergeCell ref="A15:A17"/>
    <mergeCell ref="C18:C20"/>
    <mergeCell ref="E18:E20"/>
    <mergeCell ref="A1:C4"/>
    <mergeCell ref="B12:B14"/>
    <mergeCell ref="AH21:AH23"/>
    <mergeCell ref="A24:A28"/>
    <mergeCell ref="B21:B23"/>
    <mergeCell ref="C24:C28"/>
    <mergeCell ref="D21:D23"/>
    <mergeCell ref="E24:E28"/>
    <mergeCell ref="AN15:AN17"/>
    <mergeCell ref="F15:F17"/>
    <mergeCell ref="AE18:AE20"/>
    <mergeCell ref="F12:F14"/>
    <mergeCell ref="AO18:AO20"/>
    <mergeCell ref="F21:F23"/>
    <mergeCell ref="A11:I11"/>
    <mergeCell ref="E36:H36"/>
    <mergeCell ref="F24:F28"/>
    <mergeCell ref="AR11:AR14"/>
    <mergeCell ref="AM24:AM28"/>
    <mergeCell ref="AO24:AO28"/>
    <mergeCell ref="AP15:AP17"/>
    <mergeCell ref="AO11:AO14"/>
    <mergeCell ref="AR15:AR17"/>
    <mergeCell ref="J11:AH11"/>
    <mergeCell ref="AQ11:AQ14"/>
    <mergeCell ref="K21:K23"/>
    <mergeCell ref="Z13:Z14"/>
    <mergeCell ref="AK15:AK17"/>
    <mergeCell ref="AK18:AK20"/>
    <mergeCell ref="AL21:AL23"/>
    <mergeCell ref="AN21:AN23"/>
    <mergeCell ref="AM18:AM20"/>
    <mergeCell ref="AL15:AL17"/>
    <mergeCell ref="AK11:AK14"/>
    <mergeCell ref="AM11:AM14"/>
    <mergeCell ref="AL18:AL20"/>
    <mergeCell ref="AN18:AN20"/>
    <mergeCell ref="M21:M23"/>
    <mergeCell ref="AI21:AI23"/>
    <mergeCell ref="AL24:AL28"/>
    <mergeCell ref="AG13:AG14"/>
    <mergeCell ref="E21:E23"/>
    <mergeCell ref="I15:I17"/>
    <mergeCell ref="AQ15:AQ17"/>
    <mergeCell ref="K15:K17"/>
    <mergeCell ref="D8:I8"/>
    <mergeCell ref="AF18:AF20"/>
    <mergeCell ref="K18:K20"/>
    <mergeCell ref="AH18:AH20"/>
    <mergeCell ref="N13:N14"/>
    <mergeCell ref="P13:P14"/>
    <mergeCell ref="AQ18:AQ20"/>
    <mergeCell ref="J12:N12"/>
    <mergeCell ref="J15:J17"/>
    <mergeCell ref="L15:L17"/>
    <mergeCell ref="AM15:AM17"/>
    <mergeCell ref="AL11:AL14"/>
    <mergeCell ref="AE15:AE17"/>
    <mergeCell ref="H12:H14"/>
    <mergeCell ref="E40:H40"/>
    <mergeCell ref="AF13:AF14"/>
    <mergeCell ref="N21:N23"/>
    <mergeCell ref="AH13:AH14"/>
    <mergeCell ref="AI24:AI28"/>
    <mergeCell ref="AK24:AK28"/>
    <mergeCell ref="AD15:AD17"/>
    <mergeCell ref="AF15:AF17"/>
    <mergeCell ref="A29:AI29"/>
    <mergeCell ref="M18:M20"/>
    <mergeCell ref="AF21:AF23"/>
    <mergeCell ref="AH15:AH17"/>
    <mergeCell ref="B15:B17"/>
    <mergeCell ref="D18:D20"/>
    <mergeCell ref="B24:B28"/>
    <mergeCell ref="D24:D28"/>
    <mergeCell ref="N24:N28"/>
    <mergeCell ref="E38:H38"/>
    <mergeCell ref="AE21:AE23"/>
    <mergeCell ref="AB13:AB14"/>
    <mergeCell ref="AG21:AG23"/>
    <mergeCell ref="AF24:AF28"/>
    <mergeCell ref="AI15:AI17"/>
    <mergeCell ref="AH24:AH28"/>
    <mergeCell ref="E39:H39"/>
    <mergeCell ref="AP18:AP20"/>
    <mergeCell ref="AR18:AR20"/>
    <mergeCell ref="AD24:AD28"/>
    <mergeCell ref="AN24:AN28"/>
    <mergeCell ref="AN11:AN14"/>
    <mergeCell ref="D15:D17"/>
    <mergeCell ref="D12:D14"/>
    <mergeCell ref="AG1:AI1"/>
    <mergeCell ref="AD12:AH12"/>
    <mergeCell ref="O12:X12"/>
    <mergeCell ref="F7:G7"/>
    <mergeCell ref="D9:I9"/>
    <mergeCell ref="AI11:AJ11"/>
    <mergeCell ref="AG3:AI3"/>
    <mergeCell ref="D6:E7"/>
    <mergeCell ref="K24:K28"/>
    <mergeCell ref="G12:G14"/>
    <mergeCell ref="AG2:AI2"/>
    <mergeCell ref="AR21:AR23"/>
    <mergeCell ref="F6:G6"/>
    <mergeCell ref="AI12:AI14"/>
    <mergeCell ref="AR24:AR28"/>
    <mergeCell ref="J18:J20"/>
    <mergeCell ref="AG4:AI4"/>
    <mergeCell ref="AP24:AP28"/>
    <mergeCell ref="AP11:AP14"/>
    <mergeCell ref="F18:F20"/>
    <mergeCell ref="AQ21:AQ23"/>
    <mergeCell ref="AK21:AK23"/>
    <mergeCell ref="E15:E17"/>
    <mergeCell ref="G15:G17"/>
    <mergeCell ref="AO15:AO17"/>
    <mergeCell ref="G18:G20"/>
    <mergeCell ref="I18:I20"/>
    <mergeCell ref="J13:J14"/>
    <mergeCell ref="L13:L14"/>
    <mergeCell ref="AD13:AD14"/>
    <mergeCell ref="G24:G28"/>
    <mergeCell ref="I24:I28"/>
    <mergeCell ref="D1:AF4"/>
    <mergeCell ref="Y13:Y14"/>
    <mergeCell ref="R13:X13"/>
    <mergeCell ref="G21:G23"/>
    <mergeCell ref="M13:M14"/>
    <mergeCell ref="AD18:AD20"/>
    <mergeCell ref="AE13:AE14"/>
    <mergeCell ref="E12:E14"/>
    <mergeCell ref="H6:I6"/>
    <mergeCell ref="J21:J23"/>
    <mergeCell ref="L21:L23"/>
    <mergeCell ref="A8:C8"/>
    <mergeCell ref="N15:N17"/>
    <mergeCell ref="AD21:AD23"/>
    <mergeCell ref="A9:C9"/>
    <mergeCell ref="B18:B20"/>
    <mergeCell ref="A6:C7"/>
    <mergeCell ref="A12:A14"/>
    <mergeCell ref="C12:C14"/>
    <mergeCell ref="C15:C17"/>
    <mergeCell ref="A21:A23"/>
    <mergeCell ref="C21:C23"/>
    <mergeCell ref="A18:A20"/>
    <mergeCell ref="E43:H43"/>
    <mergeCell ref="AE24:AE28"/>
    <mergeCell ref="M24:M28"/>
    <mergeCell ref="AG24:AG28"/>
    <mergeCell ref="AP21:AP23"/>
    <mergeCell ref="AQ24:AQ28"/>
    <mergeCell ref="E42:H42"/>
    <mergeCell ref="H7:I7"/>
    <mergeCell ref="E35:H35"/>
    <mergeCell ref="K13:K14"/>
    <mergeCell ref="L18:L20"/>
    <mergeCell ref="N18:N20"/>
    <mergeCell ref="O13:O14"/>
    <mergeCell ref="Q13:Q14"/>
    <mergeCell ref="I12:I14"/>
    <mergeCell ref="AA13:AA14"/>
    <mergeCell ref="I21:I23"/>
    <mergeCell ref="AC13:AC14"/>
    <mergeCell ref="J24:J28"/>
    <mergeCell ref="L24:L28"/>
    <mergeCell ref="M15:M17"/>
    <mergeCell ref="E41:H41"/>
    <mergeCell ref="AG18:AG20"/>
    <mergeCell ref="AI18:AI20"/>
  </mergeCells>
  <conditionalFormatting sqref="J15">
    <cfRule type="cellIs" dxfId="149" priority="88" operator="equal">
      <formula>"Muy Baja"</formula>
    </cfRule>
    <cfRule type="cellIs" dxfId="148" priority="87" operator="equal">
      <formula>"Baja"</formula>
    </cfRule>
    <cfRule type="cellIs" dxfId="147" priority="86" operator="equal">
      <formula>"Media"</formula>
    </cfRule>
    <cfRule type="cellIs" dxfId="146" priority="85" operator="equal">
      <formula>"Alta"</formula>
    </cfRule>
    <cfRule type="cellIs" dxfId="145" priority="84" operator="equal">
      <formula>"Muy Alta"</formula>
    </cfRule>
  </conditionalFormatting>
  <conditionalFormatting sqref="J18 J21 J24:J26 AD24:AD26">
    <cfRule type="cellIs" dxfId="144" priority="239" operator="equal">
      <formula>"Muy Baja"</formula>
    </cfRule>
    <cfRule type="cellIs" dxfId="143" priority="238" operator="equal">
      <formula>"Baja"</formula>
    </cfRule>
    <cfRule type="cellIs" dxfId="142" priority="237" operator="equal">
      <formula>"Media"</formula>
    </cfRule>
    <cfRule type="cellIs" dxfId="141" priority="236" operator="equal">
      <formula>"Alta"</formula>
    </cfRule>
    <cfRule type="cellIs" dxfId="140" priority="235" operator="equal">
      <formula>"Muy Alta"</formula>
    </cfRule>
  </conditionalFormatting>
  <conditionalFormatting sqref="L15">
    <cfRule type="cellIs" dxfId="139" priority="83" operator="equal">
      <formula>"Leve"</formula>
    </cfRule>
    <cfRule type="cellIs" dxfId="138" priority="82" operator="equal">
      <formula>"Menor"</formula>
    </cfRule>
    <cfRule type="cellIs" dxfId="137" priority="81" operator="equal">
      <formula>"Moderado"</formula>
    </cfRule>
    <cfRule type="cellIs" dxfId="136" priority="80" operator="equal">
      <formula>"Mayor"</formula>
    </cfRule>
    <cfRule type="cellIs" dxfId="135" priority="79" operator="equal">
      <formula>"Catastrófico"</formula>
    </cfRule>
  </conditionalFormatting>
  <conditionalFormatting sqref="L18 L21 L24:L26 AF24:AF26">
    <cfRule type="cellIs" dxfId="134" priority="244" operator="equal">
      <formula>"Leve"</formula>
    </cfRule>
    <cfRule type="cellIs" dxfId="133" priority="242" operator="equal">
      <formula>"Moderado"</formula>
    </cfRule>
    <cfRule type="cellIs" dxfId="132" priority="243" operator="equal">
      <formula>"Menor"</formula>
    </cfRule>
    <cfRule type="cellIs" dxfId="131" priority="241" operator="equal">
      <formula>"Mayor"</formula>
    </cfRule>
    <cfRule type="cellIs" dxfId="130" priority="240" operator="equal">
      <formula>"Catastrófico"</formula>
    </cfRule>
  </conditionalFormatting>
  <conditionalFormatting sqref="N15">
    <cfRule type="cellIs" dxfId="129" priority="76" operator="equal">
      <formula>"Alto"</formula>
    </cfRule>
    <cfRule type="cellIs" dxfId="128" priority="78" operator="equal">
      <formula>"Bajo"</formula>
    </cfRule>
    <cfRule type="cellIs" dxfId="127" priority="77" operator="equal">
      <formula>"Moderado"</formula>
    </cfRule>
    <cfRule type="cellIs" dxfId="126" priority="75" operator="equal">
      <formula>"Extremo"</formula>
    </cfRule>
  </conditionalFormatting>
  <conditionalFormatting sqref="N18 N24:N26 AH24:AH26">
    <cfRule type="cellIs" dxfId="125" priority="245" operator="equal">
      <formula>"Extremo"</formula>
    </cfRule>
    <cfRule type="cellIs" dxfId="124" priority="246" operator="equal">
      <formula>"Alto"</formula>
    </cfRule>
    <cfRule type="cellIs" dxfId="123" priority="247" operator="equal">
      <formula>"Moderado"</formula>
    </cfRule>
    <cfRule type="cellIs" dxfId="122" priority="248" operator="equal">
      <formula>"Bajo"</formula>
    </cfRule>
  </conditionalFormatting>
  <conditionalFormatting sqref="N21">
    <cfRule type="cellIs" dxfId="121" priority="249" operator="equal">
      <formula>"Extremo"</formula>
    </cfRule>
    <cfRule type="cellIs" dxfId="120" priority="250" operator="equal">
      <formula>"Alto"</formula>
    </cfRule>
    <cfRule type="cellIs" dxfId="119" priority="251" operator="equal">
      <formula>"Moderado"</formula>
    </cfRule>
    <cfRule type="cellIs" dxfId="118" priority="252" operator="equal">
      <formula>"Bajo"</formula>
    </cfRule>
  </conditionalFormatting>
  <conditionalFormatting sqref="Z15:Z17">
    <cfRule type="cellIs" dxfId="117" priority="30" operator="equal">
      <formula>"Muy Baja"</formula>
    </cfRule>
    <cfRule type="cellIs" dxfId="116" priority="29" operator="equal">
      <formula>"Baja"</formula>
    </cfRule>
    <cfRule type="cellIs" dxfId="115" priority="28" operator="equal">
      <formula>"Media"</formula>
    </cfRule>
    <cfRule type="cellIs" dxfId="114" priority="27" operator="equal">
      <formula>"Alta"</formula>
    </cfRule>
    <cfRule type="cellIs" dxfId="113" priority="26" operator="equal">
      <formula>"Muy Alta"</formula>
    </cfRule>
  </conditionalFormatting>
  <conditionalFormatting sqref="Z18:Z23">
    <cfRule type="cellIs" dxfId="112" priority="89" operator="equal">
      <formula>"Muy Alta"</formula>
    </cfRule>
    <cfRule type="cellIs" dxfId="111" priority="90" operator="equal">
      <formula>"Alta"</formula>
    </cfRule>
    <cfRule type="cellIs" dxfId="110" priority="91" operator="equal">
      <formula>"Media"</formula>
    </cfRule>
    <cfRule type="cellIs" dxfId="109" priority="93" operator="equal">
      <formula>"Muy Baja"</formula>
    </cfRule>
    <cfRule type="cellIs" dxfId="108" priority="92" operator="equal">
      <formula>"Baja"</formula>
    </cfRule>
  </conditionalFormatting>
  <conditionalFormatting sqref="Z24:Z28">
    <cfRule type="cellIs" dxfId="107" priority="8" operator="equal">
      <formula>"Media"</formula>
    </cfRule>
    <cfRule type="cellIs" dxfId="106" priority="10" operator="equal">
      <formula>"Muy Baja"</formula>
    </cfRule>
    <cfRule type="cellIs" dxfId="105" priority="9" operator="equal">
      <formula>"Baja"</formula>
    </cfRule>
    <cfRule type="cellIs" dxfId="104" priority="7" operator="equal">
      <formula>"Alta"</formula>
    </cfRule>
    <cfRule type="cellIs" dxfId="103" priority="6" operator="equal">
      <formula>"Muy Alta"</formula>
    </cfRule>
  </conditionalFormatting>
  <conditionalFormatting sqref="AB15:AB17">
    <cfRule type="cellIs" dxfId="102" priority="25" operator="equal">
      <formula>"Leve"</formula>
    </cfRule>
    <cfRule type="cellIs" dxfId="101" priority="23" operator="equal">
      <formula>"Moderado"</formula>
    </cfRule>
    <cfRule type="cellIs" dxfId="100" priority="22" operator="equal">
      <formula>"Mayor"</formula>
    </cfRule>
    <cfRule type="cellIs" dxfId="99" priority="21" operator="equal">
      <formula>"Catastrófico"</formula>
    </cfRule>
    <cfRule type="cellIs" dxfId="98" priority="24" operator="equal">
      <formula>"Menor"</formula>
    </cfRule>
  </conditionalFormatting>
  <conditionalFormatting sqref="AB18:AB23">
    <cfRule type="cellIs" dxfId="97" priority="95" operator="equal">
      <formula>"Mayor"</formula>
    </cfRule>
    <cfRule type="cellIs" dxfId="96" priority="94" operator="equal">
      <formula>"Catastrófico"</formula>
    </cfRule>
    <cfRule type="cellIs" dxfId="95" priority="98" operator="equal">
      <formula>"Leve"</formula>
    </cfRule>
    <cfRule type="cellIs" dxfId="94" priority="97" operator="equal">
      <formula>"Menor"</formula>
    </cfRule>
    <cfRule type="cellIs" dxfId="93" priority="96" operator="equal">
      <formula>"Moderado"</formula>
    </cfRule>
  </conditionalFormatting>
  <conditionalFormatting sqref="AB24:AB28">
    <cfRule type="cellIs" dxfId="92" priority="1" operator="equal">
      <formula>"Catastrófico"</formula>
    </cfRule>
    <cfRule type="cellIs" dxfId="91" priority="2" operator="equal">
      <formula>"Mayor"</formula>
    </cfRule>
    <cfRule type="cellIs" dxfId="90" priority="3" operator="equal">
      <formula>"Moderado"</formula>
    </cfRule>
    <cfRule type="cellIs" dxfId="89" priority="4" operator="equal">
      <formula>"Menor"</formula>
    </cfRule>
    <cfRule type="cellIs" dxfId="88" priority="5" operator="equal">
      <formula>"Leve"</formula>
    </cfRule>
  </conditionalFormatting>
  <conditionalFormatting sqref="AD15">
    <cfRule type="cellIs" dxfId="87" priority="74" operator="equal">
      <formula>"Muy Baja"</formula>
    </cfRule>
    <cfRule type="cellIs" dxfId="86" priority="73" operator="equal">
      <formula>"Baja"</formula>
    </cfRule>
    <cfRule type="cellIs" dxfId="85" priority="72" operator="equal">
      <formula>"Media"</formula>
    </cfRule>
    <cfRule type="cellIs" dxfId="84" priority="71" operator="equal">
      <formula>"Alta"</formula>
    </cfRule>
    <cfRule type="cellIs" dxfId="83" priority="70" operator="equal">
      <formula>"Muy Alta"</formula>
    </cfRule>
  </conditionalFormatting>
  <conditionalFormatting sqref="AD18">
    <cfRule type="cellIs" dxfId="82" priority="254" operator="equal">
      <formula>"Alta"</formula>
    </cfRule>
    <cfRule type="cellIs" dxfId="81" priority="255" operator="equal">
      <formula>"Media"</formula>
    </cfRule>
    <cfRule type="cellIs" dxfId="80" priority="256" operator="equal">
      <formula>"Baja"</formula>
    </cfRule>
    <cfRule type="cellIs" dxfId="79" priority="257" operator="equal">
      <formula>"Muy Baja"</formula>
    </cfRule>
    <cfRule type="cellIs" dxfId="78" priority="253" operator="equal">
      <formula>"Muy Alta"</formula>
    </cfRule>
  </conditionalFormatting>
  <conditionalFormatting sqref="AD21">
    <cfRule type="cellIs" dxfId="77" priority="267" operator="equal">
      <formula>"Muy Baja"</formula>
    </cfRule>
    <cfRule type="cellIs" dxfId="76" priority="266" operator="equal">
      <formula>"Baja"</formula>
    </cfRule>
    <cfRule type="cellIs" dxfId="75" priority="265" operator="equal">
      <formula>"Media"</formula>
    </cfRule>
    <cfRule type="cellIs" dxfId="74" priority="264" operator="equal">
      <formula>"Alta"</formula>
    </cfRule>
    <cfRule type="cellIs" dxfId="73" priority="263" operator="equal">
      <formula>"Muy Alta"</formula>
    </cfRule>
  </conditionalFormatting>
  <conditionalFormatting sqref="AF15">
    <cfRule type="cellIs" dxfId="72" priority="66" operator="equal">
      <formula>"Mayor"</formula>
    </cfRule>
    <cfRule type="cellIs" dxfId="71" priority="65" operator="equal">
      <formula>"Catastrófico"</formula>
    </cfRule>
    <cfRule type="cellIs" dxfId="70" priority="69" operator="equal">
      <formula>"Leve"</formula>
    </cfRule>
    <cfRule type="cellIs" dxfId="69" priority="68" operator="equal">
      <formula>"Menor"</formula>
    </cfRule>
    <cfRule type="cellIs" dxfId="68" priority="67" operator="equal">
      <formula>"Moderado"</formula>
    </cfRule>
  </conditionalFormatting>
  <conditionalFormatting sqref="AF18">
    <cfRule type="cellIs" dxfId="67" priority="261" operator="equal">
      <formula>"Menor"</formula>
    </cfRule>
    <cfRule type="cellIs" dxfId="66" priority="262" operator="equal">
      <formula>"Leve"</formula>
    </cfRule>
    <cfRule type="cellIs" dxfId="65" priority="259" operator="equal">
      <formula>"Mayor"</formula>
    </cfRule>
    <cfRule type="cellIs" dxfId="64" priority="258" operator="equal">
      <formula>"Catastrófico"</formula>
    </cfRule>
    <cfRule type="cellIs" dxfId="63" priority="260" operator="equal">
      <formula>"Moderado"</formula>
    </cfRule>
  </conditionalFormatting>
  <conditionalFormatting sqref="AF21">
    <cfRule type="cellIs" dxfId="62" priority="268" operator="equal">
      <formula>"Catastrófico"</formula>
    </cfRule>
    <cfRule type="cellIs" dxfId="61" priority="269" operator="equal">
      <formula>"Mayor"</formula>
    </cfRule>
    <cfRule type="cellIs" dxfId="60" priority="270" operator="equal">
      <formula>"Moderado"</formula>
    </cfRule>
    <cfRule type="cellIs" dxfId="59" priority="271" operator="equal">
      <formula>"Menor"</formula>
    </cfRule>
    <cfRule type="cellIs" dxfId="58" priority="272" operator="equal">
      <formula>"Leve"</formula>
    </cfRule>
  </conditionalFormatting>
  <conditionalFormatting sqref="AH15">
    <cfRule type="cellIs" dxfId="57" priority="64" operator="equal">
      <formula>"Bajo"</formula>
    </cfRule>
    <cfRule type="cellIs" dxfId="56" priority="63" operator="equal">
      <formula>"Moderado"</formula>
    </cfRule>
    <cfRule type="cellIs" dxfId="55" priority="61" operator="equal">
      <formula>"Extremo"</formula>
    </cfRule>
    <cfRule type="cellIs" dxfId="54" priority="62" operator="equal">
      <formula>"Alto"</formula>
    </cfRule>
  </conditionalFormatting>
  <conditionalFormatting sqref="AH18">
    <cfRule type="cellIs" dxfId="53" priority="273" operator="equal">
      <formula>"Extremo"</formula>
    </cfRule>
    <cfRule type="cellIs" dxfId="52" priority="274" operator="equal">
      <formula>"Alto"</formula>
    </cfRule>
    <cfRule type="cellIs" dxfId="51" priority="275" operator="equal">
      <formula>"Moderado"</formula>
    </cfRule>
    <cfRule type="cellIs" dxfId="50" priority="276" operator="equal">
      <formula>"Bajo"</formula>
    </cfRule>
  </conditionalFormatting>
  <conditionalFormatting sqref="AH21">
    <cfRule type="cellIs" dxfId="49" priority="277" operator="equal">
      <formula>"Extremo"</formula>
    </cfRule>
    <cfRule type="cellIs" dxfId="48" priority="278" operator="equal">
      <formula>"Alto"</formula>
    </cfRule>
    <cfRule type="cellIs" dxfId="47" priority="279" operator="equal">
      <formula>"Moderado"</formula>
    </cfRule>
    <cfRule type="cellIs" dxfId="46" priority="280" operator="equal">
      <formula>"Bajo"</formula>
    </cfRule>
  </conditionalFormatting>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F33"/>
  <sheetViews>
    <sheetView showGridLines="0" topLeftCell="A8" zoomScaleNormal="70" workbookViewId="0">
      <selection activeCell="E10" sqref="E10"/>
    </sheetView>
  </sheetViews>
  <sheetFormatPr baseColWidth="10" defaultColWidth="0" defaultRowHeight="13.2" x14ac:dyDescent="0.3"/>
  <cols>
    <col min="1" max="1" width="15.6640625" style="147" customWidth="1"/>
    <col min="2" max="2" width="42.5546875" style="151" customWidth="1"/>
    <col min="3" max="3" width="16.44140625" style="147" customWidth="1"/>
    <col min="4" max="4" width="12.44140625" style="151" customWidth="1"/>
    <col min="5" max="5" width="25" style="151" customWidth="1"/>
    <col min="6" max="6" width="3.77734375" style="151" customWidth="1"/>
    <col min="7" max="7" width="7.44140625" style="151" customWidth="1"/>
    <col min="8" max="8" width="14" style="151" customWidth="1"/>
    <col min="9" max="9" width="13.77734375" style="151" customWidth="1"/>
    <col min="10" max="13" width="12.44140625" style="151" customWidth="1"/>
    <col min="14" max="14" width="3.77734375" style="151" customWidth="1"/>
    <col min="15" max="15" width="4.77734375" style="147" hidden="1" customWidth="1"/>
    <col min="16" max="16" width="6.44140625" style="147" hidden="1" customWidth="1"/>
    <col min="17" max="17" width="11" style="147" hidden="1" customWidth="1"/>
    <col min="18" max="22" width="12" style="147" hidden="1" customWidth="1"/>
    <col min="23" max="23" width="11.44140625" style="147" customWidth="1"/>
    <col min="24" max="27" width="11.44140625" style="147" hidden="1" customWidth="1"/>
    <col min="28" max="28" width="5.44140625" style="147" hidden="1" customWidth="1"/>
    <col min="29" max="29" width="26.77734375" style="147" hidden="1" customWidth="1"/>
    <col min="30" max="34" width="22.77734375" style="151" hidden="1" customWidth="1"/>
    <col min="35" max="35" width="23.44140625" style="147" hidden="1" customWidth="1"/>
    <col min="36" max="263" width="11.44140625" style="147" hidden="1" customWidth="1"/>
    <col min="264" max="264" width="12.44140625" style="147" hidden="1" customWidth="1"/>
    <col min="265" max="265" width="47" style="147" hidden="1" customWidth="1"/>
    <col min="266" max="266" width="35" style="147" hidden="1" customWidth="1"/>
    <col min="267" max="267" width="14.44140625" style="147" hidden="1" customWidth="1"/>
    <col min="268" max="16384" width="14.44140625" style="147" hidden="1"/>
  </cols>
  <sheetData>
    <row r="1" spans="1:36" s="128" customFormat="1" ht="54" customHeight="1" x14ac:dyDescent="0.3">
      <c r="A1" s="339" t="s">
        <v>220</v>
      </c>
      <c r="B1" s="340"/>
      <c r="C1" s="340"/>
      <c r="D1" s="239"/>
      <c r="E1" s="122"/>
      <c r="F1" s="122"/>
      <c r="G1" s="122"/>
      <c r="H1" s="123"/>
      <c r="I1" s="124"/>
      <c r="J1" s="125"/>
      <c r="K1" s="126"/>
      <c r="L1" s="126"/>
      <c r="M1" s="127"/>
      <c r="N1" s="122"/>
      <c r="AD1" s="129"/>
      <c r="AE1" s="129"/>
      <c r="AF1" s="129"/>
      <c r="AG1" s="129"/>
      <c r="AH1" s="129"/>
    </row>
    <row r="2" spans="1:36" s="128" customFormat="1" ht="15.6" customHeight="1" x14ac:dyDescent="0.25">
      <c r="A2" s="130"/>
      <c r="B2" s="122"/>
      <c r="C2" s="131"/>
      <c r="D2" s="127"/>
      <c r="E2" s="122"/>
      <c r="F2" s="122"/>
      <c r="G2" s="122"/>
      <c r="I2" s="132"/>
      <c r="J2" s="133"/>
      <c r="K2" s="134"/>
      <c r="L2" s="135"/>
      <c r="M2" s="127"/>
      <c r="N2" s="122"/>
      <c r="AD2" s="129"/>
      <c r="AE2" s="129"/>
      <c r="AF2" s="129"/>
      <c r="AG2" s="129"/>
      <c r="AH2" s="129"/>
    </row>
    <row r="3" spans="1:36" s="128" customFormat="1" ht="20.399999999999999" customHeight="1" thickBot="1" x14ac:dyDescent="0.35">
      <c r="A3" s="136" t="s">
        <v>61</v>
      </c>
      <c r="B3" s="341" t="str">
        <f>'2. MATRIZ DE RIESGOS'!D6</f>
        <v>Gestión de Comunicaciones</v>
      </c>
      <c r="C3" s="340"/>
      <c r="D3" s="239"/>
      <c r="AD3" s="129"/>
      <c r="AE3" s="129"/>
      <c r="AF3" s="129"/>
      <c r="AG3" s="129"/>
      <c r="AH3" s="129"/>
    </row>
    <row r="4" spans="1:36" s="128" customFormat="1" ht="14.4" customHeight="1" thickBot="1" x14ac:dyDescent="0.35">
      <c r="A4" s="137"/>
      <c r="B4" s="138"/>
      <c r="C4" s="138"/>
      <c r="D4" s="127"/>
      <c r="G4" s="346" t="s">
        <v>221</v>
      </c>
      <c r="H4" s="347"/>
      <c r="I4" s="347"/>
      <c r="J4" s="347"/>
      <c r="K4" s="347"/>
      <c r="L4" s="347"/>
      <c r="M4" s="348"/>
      <c r="O4" s="139"/>
      <c r="P4" s="139"/>
      <c r="Q4" s="140"/>
      <c r="R4" s="333" t="s">
        <v>222</v>
      </c>
      <c r="S4" s="334"/>
      <c r="T4" s="334"/>
      <c r="U4" s="334"/>
      <c r="V4" s="335"/>
      <c r="AD4" s="129"/>
      <c r="AE4" s="129"/>
      <c r="AF4" s="129"/>
      <c r="AG4" s="129"/>
      <c r="AH4" s="129"/>
    </row>
    <row r="5" spans="1:36" ht="14.4" x14ac:dyDescent="0.3">
      <c r="A5" s="141"/>
      <c r="B5" s="142"/>
      <c r="C5" s="345" t="s">
        <v>223</v>
      </c>
      <c r="D5" s="340"/>
      <c r="E5" s="239"/>
      <c r="F5" s="143"/>
      <c r="G5" s="144"/>
      <c r="H5" s="145"/>
      <c r="I5" s="333" t="s">
        <v>222</v>
      </c>
      <c r="J5" s="334"/>
      <c r="K5" s="334"/>
      <c r="L5" s="334"/>
      <c r="M5" s="335"/>
      <c r="N5" s="143"/>
      <c r="O5" s="146"/>
      <c r="P5" s="146"/>
      <c r="R5" s="148">
        <v>0.2</v>
      </c>
      <c r="S5" s="148">
        <v>0.4</v>
      </c>
      <c r="T5" s="148">
        <v>0.6</v>
      </c>
      <c r="U5" s="148">
        <v>0.8</v>
      </c>
      <c r="V5" s="149">
        <v>1</v>
      </c>
      <c r="W5" s="150"/>
      <c r="X5" s="150"/>
      <c r="Y5" s="150"/>
      <c r="Z5" s="150"/>
      <c r="AA5" s="150"/>
      <c r="AB5" s="150"/>
      <c r="AC5" s="150"/>
    </row>
    <row r="6" spans="1:36" ht="26.4" customHeight="1" x14ac:dyDescent="0.25">
      <c r="A6" s="152" t="s">
        <v>224</v>
      </c>
      <c r="B6" s="153" t="s">
        <v>225</v>
      </c>
      <c r="C6" s="232" t="s">
        <v>226</v>
      </c>
      <c r="D6" s="232" t="s">
        <v>227</v>
      </c>
      <c r="E6" s="154" t="s">
        <v>228</v>
      </c>
      <c r="F6" s="143"/>
      <c r="G6" s="146"/>
      <c r="H6" s="155"/>
      <c r="I6" s="156" t="s">
        <v>229</v>
      </c>
      <c r="J6" s="156" t="s">
        <v>230</v>
      </c>
      <c r="K6" s="156" t="s">
        <v>150</v>
      </c>
      <c r="L6" s="156" t="s">
        <v>122</v>
      </c>
      <c r="M6" s="157" t="s">
        <v>231</v>
      </c>
      <c r="N6" s="143"/>
      <c r="O6" s="146"/>
      <c r="P6" s="146"/>
      <c r="Q6" s="158"/>
      <c r="R6" s="159" t="s">
        <v>229</v>
      </c>
      <c r="S6" s="159" t="s">
        <v>230</v>
      </c>
      <c r="T6" s="159" t="s">
        <v>150</v>
      </c>
      <c r="U6" s="159" t="s">
        <v>122</v>
      </c>
      <c r="V6" s="160" t="s">
        <v>231</v>
      </c>
      <c r="Y6" s="150"/>
      <c r="Z6" s="150"/>
      <c r="AA6" s="161"/>
      <c r="AB6" s="161"/>
      <c r="AC6" s="161"/>
      <c r="AD6" s="161"/>
      <c r="AE6" s="161"/>
      <c r="AF6" s="161"/>
      <c r="AG6" s="161"/>
      <c r="AH6" s="161"/>
      <c r="AI6" s="161"/>
      <c r="AJ6" s="161"/>
    </row>
    <row r="7" spans="1:36" ht="125.25" customHeight="1" x14ac:dyDescent="0.25">
      <c r="A7" s="162" t="str">
        <f>'2. MATRIZ DE RIESGOS'!A15</f>
        <v>GC5</v>
      </c>
      <c r="B7" s="163" t="str">
        <f>'2. MATRIZ DE RIESGOS'!G15</f>
        <v>Posibilidad de afectación reputacional del Instituto reflejada reflejada en la existencia de menciones negativas en el monitoreo de medios de comunicación, asi como la cancelación del Plan de Pauta en medios de comunicación por parte de la Jefatura de Prensa del Distrito,  debido a que las noticias, menciones y ruedas de prensa no impacten de manera positiva la gestión y reputación del Instituto</v>
      </c>
      <c r="C7" s="164" t="str">
        <f>'2. MATRIZ DE RIESGOS'!J15</f>
        <v>Alta</v>
      </c>
      <c r="D7" s="164" t="str">
        <f>'2. MATRIZ DE RIESGOS'!L15</f>
        <v>Mayor</v>
      </c>
      <c r="E7" s="163" t="str">
        <f t="shared" ref="E7:E26" si="0">+IF(C7=$Q$7,IF(D7=$R$6,$R$7,IF(D7=$S$6,$S$7,IF(D7=$T$6,$T$7,IF(D7=$U$6,$U$7,IF(D7=$V$6,$V$7))))),IF(C7=$Q$8,IF(D7=$R$6,$R$8,IF(D7=$S$6,$S$8,IF(D7=$T$6,$T$8,IF(D7=$U$6,$U$8,IF(D7=$V$6,$V$8))))),IF(C7=$Q$9,IF(D7=$R$6,$R$9,IF(D7=$S$6,$S$9,IF(D7=$T$6,$T$9,IF(D7=$U$6,$U$9,IF(D7=$V$6,$V$9))))),IF(C7=$Q$10,IF(D7=$R$6,$R$10,IF(D7=$S$6,$S$10,IF(D7=$T$6,$T$10,IF(D7=$U$6,$U$10,IF(D7=$V$6,$V$10))))),IF(C7=$Q$11,IF(D7=$R$6,$R$11,IF(D7=$S$6,$S$11,IF(D7=$T$6,$T$11,IF(D7=$U$6,$U$11,IF(D7=$V$6,$V$11))))),"")))))</f>
        <v>Alto</v>
      </c>
      <c r="F7" s="165"/>
      <c r="G7" s="336" t="s">
        <v>232</v>
      </c>
      <c r="H7" s="156" t="s">
        <v>233</v>
      </c>
      <c r="I7" s="166"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66"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66"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66"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67"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65"/>
      <c r="O7" s="342" t="s">
        <v>232</v>
      </c>
      <c r="P7" s="168">
        <v>1</v>
      </c>
      <c r="Q7" s="159" t="s">
        <v>233</v>
      </c>
      <c r="R7" s="166" t="s">
        <v>234</v>
      </c>
      <c r="S7" s="166" t="s">
        <v>234</v>
      </c>
      <c r="T7" s="166" t="s">
        <v>234</v>
      </c>
      <c r="U7" s="166" t="s">
        <v>234</v>
      </c>
      <c r="V7" s="167" t="s">
        <v>235</v>
      </c>
      <c r="Y7" s="150"/>
      <c r="Z7" s="150"/>
      <c r="AA7" s="161"/>
      <c r="AB7" s="161"/>
      <c r="AC7" s="161"/>
      <c r="AD7" s="169"/>
      <c r="AE7" s="169"/>
      <c r="AF7" s="169"/>
      <c r="AG7" s="169"/>
      <c r="AH7" s="169"/>
      <c r="AI7" s="161"/>
      <c r="AJ7" s="161"/>
    </row>
    <row r="8" spans="1:36" ht="138.6" customHeight="1" x14ac:dyDescent="0.25">
      <c r="A8" s="162" t="str">
        <f>'2. MATRIZ DE RIESGOS'!A18</f>
        <v>GC6</v>
      </c>
      <c r="B8" s="163" t="str">
        <f>'2. MATRIZ DE RIESGOS'!G18</f>
        <v>Posibilidad de afectación reputacional al Interior del Instituto  reflejada en la insatisfacción del cliente interno,  debido a que las estrategias de comunicación interna no satisfagan las necesidades de las areas solicitantes</v>
      </c>
      <c r="C8" s="164" t="str">
        <f>'2. MATRIZ DE RIESGOS'!J18</f>
        <v>Media</v>
      </c>
      <c r="D8" s="164" t="str">
        <f>'2. MATRIZ DE RIESGOS'!L18</f>
        <v>Moderado</v>
      </c>
      <c r="E8" s="163" t="str">
        <f t="shared" si="0"/>
        <v>Moderado</v>
      </c>
      <c r="F8" s="165"/>
      <c r="G8" s="337"/>
      <c r="H8" s="156" t="s">
        <v>121</v>
      </c>
      <c r="I8" s="170"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70"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66"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GC7                 </v>
      </c>
      <c r="L8" s="166"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GC5                   </v>
      </c>
      <c r="M8" s="167"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65"/>
      <c r="O8" s="343"/>
      <c r="P8" s="168">
        <v>0.8</v>
      </c>
      <c r="Q8" s="159" t="s">
        <v>121</v>
      </c>
      <c r="R8" s="170" t="s">
        <v>150</v>
      </c>
      <c r="S8" s="170" t="s">
        <v>150</v>
      </c>
      <c r="T8" s="166" t="s">
        <v>234</v>
      </c>
      <c r="U8" s="166" t="s">
        <v>234</v>
      </c>
      <c r="V8" s="167" t="s">
        <v>235</v>
      </c>
      <c r="Y8" s="150"/>
      <c r="Z8" s="150"/>
      <c r="AA8" s="161"/>
      <c r="AB8" s="171"/>
      <c r="AC8" s="172"/>
      <c r="AD8" s="169"/>
      <c r="AE8" s="169"/>
      <c r="AF8" s="169"/>
      <c r="AG8" s="169"/>
      <c r="AH8" s="169"/>
      <c r="AI8" s="161"/>
      <c r="AJ8" s="161"/>
    </row>
    <row r="9" spans="1:36" ht="135" customHeight="1" x14ac:dyDescent="0.25">
      <c r="A9" s="162" t="str">
        <f>'2. MATRIZ DE RIESGOS'!A21</f>
        <v>GC7</v>
      </c>
      <c r="B9" s="163" t="str">
        <f>'2. MATRIZ DE RIESGOS'!G21</f>
        <v>Posibilidad de afectación reputacional del Instituto por inhabilidad temporal o permanente de la pagina web institucional, debido a deficiencias en la gestión de la pagina web de la entidad (diseño, usabilidad, accesibilidad y publicación oportuna de contenidos)</v>
      </c>
      <c r="C9" s="164" t="str">
        <f>'2. MATRIZ DE RIESGOS'!J21</f>
        <v>Alta</v>
      </c>
      <c r="D9" s="164" t="str">
        <f>'2. MATRIZ DE RIESGOS'!L21</f>
        <v>Moderado</v>
      </c>
      <c r="E9" s="163" t="str">
        <f t="shared" si="0"/>
        <v>Alto</v>
      </c>
      <c r="F9" s="165"/>
      <c r="G9" s="337"/>
      <c r="H9" s="156" t="s">
        <v>149</v>
      </c>
      <c r="I9" s="170"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70"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70"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GC6                  </v>
      </c>
      <c r="L9" s="166"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v>
      </c>
      <c r="M9" s="167"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65"/>
      <c r="O9" s="343"/>
      <c r="P9" s="168">
        <v>0.6</v>
      </c>
      <c r="Q9" s="159" t="s">
        <v>149</v>
      </c>
      <c r="R9" s="170" t="s">
        <v>150</v>
      </c>
      <c r="S9" s="170" t="s">
        <v>150</v>
      </c>
      <c r="T9" s="170" t="s">
        <v>150</v>
      </c>
      <c r="U9" s="166" t="s">
        <v>234</v>
      </c>
      <c r="V9" s="167" t="s">
        <v>235</v>
      </c>
      <c r="Y9" s="150"/>
      <c r="Z9" s="150"/>
      <c r="AA9" s="161"/>
      <c r="AB9" s="171"/>
      <c r="AC9" s="172"/>
      <c r="AD9" s="169"/>
      <c r="AE9" s="169"/>
      <c r="AF9" s="169"/>
      <c r="AG9" s="169"/>
      <c r="AH9" s="173"/>
      <c r="AI9" s="161"/>
      <c r="AJ9" s="161"/>
    </row>
    <row r="10" spans="1:36" ht="139.80000000000001" customHeight="1" x14ac:dyDescent="0.25">
      <c r="A10" s="162" t="str">
        <f>'2. MATRIZ DE RIESGOS'!A24</f>
        <v>GC8</v>
      </c>
      <c r="B10" s="163" t="str">
        <f>'2. MATRIZ DE RIESGOS'!G24</f>
        <v>Posibilidad de afectación reputacional del Instituto reflejada en la existencia de menciones negativas de los eventos realizados en el monitoreo de medios de comunicación, debido a que el evento no se realice de acuerdo a las necesidades de las areas socicitantes en cuanto a concordancia con Plan de Desarrollo, viabilidad logística, de recursos y fechas proyectadas.</v>
      </c>
      <c r="C10" s="164" t="str">
        <f>'2. MATRIZ DE RIESGOS'!J24</f>
        <v>Baja</v>
      </c>
      <c r="D10" s="164" t="str">
        <f>'2. MATRIZ DE RIESGOS'!L24</f>
        <v>Mayor</v>
      </c>
      <c r="E10" s="163" t="str">
        <f t="shared" si="0"/>
        <v>Alto</v>
      </c>
      <c r="F10" s="165"/>
      <c r="G10" s="337"/>
      <c r="H10" s="156" t="s">
        <v>187</v>
      </c>
      <c r="I10" s="174"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70"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70"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66"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GC8                </v>
      </c>
      <c r="M10" s="167"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65"/>
      <c r="O10" s="343"/>
      <c r="P10" s="168">
        <v>0.4</v>
      </c>
      <c r="Q10" s="159" t="s">
        <v>187</v>
      </c>
      <c r="R10" s="174" t="s">
        <v>236</v>
      </c>
      <c r="S10" s="170" t="s">
        <v>150</v>
      </c>
      <c r="T10" s="170" t="s">
        <v>150</v>
      </c>
      <c r="U10" s="166" t="s">
        <v>234</v>
      </c>
      <c r="V10" s="167" t="s">
        <v>235</v>
      </c>
      <c r="Y10" s="150"/>
      <c r="Z10" s="150"/>
      <c r="AA10" s="161"/>
      <c r="AB10" s="171"/>
      <c r="AC10" s="172"/>
      <c r="AD10" s="169"/>
      <c r="AE10" s="169"/>
      <c r="AF10" s="169"/>
      <c r="AG10" s="173"/>
      <c r="AH10" s="169"/>
      <c r="AI10" s="161"/>
      <c r="AJ10" s="161"/>
    </row>
    <row r="11" spans="1:36" ht="93" customHeight="1" thickBot="1" x14ac:dyDescent="0.3">
      <c r="A11" s="162" t="s">
        <v>237</v>
      </c>
      <c r="B11" s="163">
        <v>0</v>
      </c>
      <c r="C11" s="164"/>
      <c r="D11" s="164"/>
      <c r="E11" s="163" t="str">
        <f t="shared" si="0"/>
        <v/>
      </c>
      <c r="F11" s="165"/>
      <c r="G11" s="338"/>
      <c r="H11" s="175" t="s">
        <v>238</v>
      </c>
      <c r="I11" s="176"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76"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77"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78"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79"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65"/>
      <c r="O11" s="344"/>
      <c r="P11" s="180">
        <v>0.2</v>
      </c>
      <c r="Q11" s="181" t="s">
        <v>238</v>
      </c>
      <c r="R11" s="176" t="s">
        <v>236</v>
      </c>
      <c r="S11" s="176" t="s">
        <v>236</v>
      </c>
      <c r="T11" s="177" t="s">
        <v>150</v>
      </c>
      <c r="U11" s="178" t="s">
        <v>234</v>
      </c>
      <c r="V11" s="179" t="s">
        <v>235</v>
      </c>
      <c r="Y11" s="150"/>
      <c r="Z11" s="150"/>
      <c r="AA11" s="161"/>
      <c r="AB11" s="171"/>
      <c r="AC11" s="172"/>
      <c r="AD11" s="169"/>
      <c r="AE11" s="169"/>
      <c r="AF11" s="169"/>
      <c r="AG11" s="182"/>
      <c r="AH11" s="169"/>
      <c r="AI11" s="161"/>
      <c r="AJ11" s="161"/>
    </row>
    <row r="12" spans="1:36" ht="93" customHeight="1" x14ac:dyDescent="0.25">
      <c r="A12" s="162" t="s">
        <v>239</v>
      </c>
      <c r="B12" s="163">
        <v>0</v>
      </c>
      <c r="C12" s="164"/>
      <c r="D12" s="164"/>
      <c r="E12" s="163" t="str">
        <f t="shared" si="0"/>
        <v/>
      </c>
      <c r="F12" s="165"/>
      <c r="G12" s="165"/>
      <c r="H12" s="165"/>
      <c r="I12" s="165"/>
      <c r="J12" s="165"/>
      <c r="K12" s="165"/>
      <c r="L12" s="165"/>
      <c r="M12" s="165"/>
      <c r="N12" s="165"/>
      <c r="Y12" s="150"/>
      <c r="Z12" s="150"/>
      <c r="AA12" s="161"/>
      <c r="AB12" s="171"/>
      <c r="AC12" s="172"/>
      <c r="AD12" s="169"/>
      <c r="AE12" s="169"/>
      <c r="AF12" s="169"/>
      <c r="AG12" s="169"/>
      <c r="AH12" s="169"/>
      <c r="AI12" s="161"/>
      <c r="AJ12" s="161"/>
    </row>
    <row r="13" spans="1:36" ht="93" customHeight="1" x14ac:dyDescent="0.25">
      <c r="A13" s="162" t="s">
        <v>240</v>
      </c>
      <c r="B13" s="163">
        <v>0</v>
      </c>
      <c r="C13" s="164"/>
      <c r="D13" s="164"/>
      <c r="E13" s="163" t="str">
        <f t="shared" si="0"/>
        <v/>
      </c>
      <c r="F13" s="165"/>
      <c r="G13" s="165"/>
      <c r="H13" s="165"/>
      <c r="I13" s="165"/>
      <c r="J13" s="165"/>
      <c r="K13" s="165"/>
      <c r="L13" s="165"/>
      <c r="M13" s="165"/>
      <c r="N13" s="165"/>
      <c r="R13" s="232" t="s">
        <v>241</v>
      </c>
      <c r="T13" s="150"/>
      <c r="U13" s="150"/>
      <c r="V13" s="150"/>
      <c r="W13" s="150"/>
      <c r="X13" s="150"/>
      <c r="Y13" s="150"/>
      <c r="Z13" s="150"/>
      <c r="AA13" s="161"/>
      <c r="AB13" s="171"/>
      <c r="AC13" s="161"/>
      <c r="AD13" s="172"/>
      <c r="AE13" s="172"/>
      <c r="AF13" s="172"/>
      <c r="AG13" s="172"/>
      <c r="AH13" s="172"/>
      <c r="AI13" s="161"/>
      <c r="AJ13" s="161"/>
    </row>
    <row r="14" spans="1:36" ht="93" customHeight="1" x14ac:dyDescent="0.25">
      <c r="A14" s="162" t="s">
        <v>242</v>
      </c>
      <c r="B14" s="163">
        <v>0</v>
      </c>
      <c r="C14" s="164"/>
      <c r="D14" s="164"/>
      <c r="E14" s="163" t="str">
        <f t="shared" si="0"/>
        <v/>
      </c>
      <c r="F14" s="165"/>
      <c r="G14" s="165"/>
      <c r="H14" s="165"/>
      <c r="I14" s="165"/>
      <c r="J14" s="165"/>
      <c r="K14" s="165"/>
      <c r="L14" s="165"/>
      <c r="M14" s="165"/>
      <c r="N14" s="165"/>
      <c r="R14" s="183" t="s">
        <v>235</v>
      </c>
      <c r="T14" s="150"/>
      <c r="U14" s="150"/>
      <c r="V14" s="150"/>
      <c r="W14" s="150"/>
      <c r="X14" s="150"/>
      <c r="Y14" s="150"/>
      <c r="Z14" s="150"/>
      <c r="AA14" s="161"/>
      <c r="AB14" s="161"/>
      <c r="AC14" s="161"/>
      <c r="AD14" s="169"/>
      <c r="AE14" s="169"/>
      <c r="AF14" s="169"/>
      <c r="AG14" s="169"/>
      <c r="AH14" s="169"/>
      <c r="AI14" s="161"/>
      <c r="AJ14" s="161"/>
    </row>
    <row r="15" spans="1:36" ht="93" customHeight="1" x14ac:dyDescent="0.25">
      <c r="A15" s="162" t="s">
        <v>243</v>
      </c>
      <c r="B15" s="163">
        <v>0</v>
      </c>
      <c r="C15" s="164"/>
      <c r="D15" s="164"/>
      <c r="E15" s="163" t="str">
        <f t="shared" si="0"/>
        <v/>
      </c>
      <c r="F15" s="165"/>
      <c r="G15" s="165"/>
      <c r="H15" s="165"/>
      <c r="I15" s="165"/>
      <c r="J15" s="165"/>
      <c r="K15" s="165"/>
      <c r="L15" s="165"/>
      <c r="M15" s="165"/>
      <c r="N15" s="165"/>
      <c r="R15" s="166" t="s">
        <v>234</v>
      </c>
      <c r="S15" s="150"/>
      <c r="T15" s="150"/>
      <c r="U15" s="150"/>
      <c r="V15" s="150"/>
      <c r="W15" s="150"/>
      <c r="X15" s="150"/>
      <c r="Y15" s="150"/>
      <c r="Z15" s="150"/>
      <c r="AA15" s="161"/>
      <c r="AB15" s="161"/>
      <c r="AC15" s="161"/>
      <c r="AD15" s="169"/>
      <c r="AE15" s="169"/>
      <c r="AF15" s="169"/>
      <c r="AG15" s="169"/>
      <c r="AH15" s="169"/>
      <c r="AI15" s="161"/>
      <c r="AJ15" s="161"/>
    </row>
    <row r="16" spans="1:36" ht="93" customHeight="1" x14ac:dyDescent="0.25">
      <c r="A16" s="162" t="s">
        <v>244</v>
      </c>
      <c r="B16" s="163">
        <v>0</v>
      </c>
      <c r="C16" s="164"/>
      <c r="D16" s="164"/>
      <c r="E16" s="163" t="str">
        <f t="shared" si="0"/>
        <v/>
      </c>
      <c r="F16" s="165"/>
      <c r="G16" s="165"/>
      <c r="H16" s="165"/>
      <c r="I16" s="165"/>
      <c r="J16" s="165"/>
      <c r="K16" s="165"/>
      <c r="L16" s="165"/>
      <c r="M16" s="165"/>
      <c r="N16" s="165"/>
      <c r="Q16" s="184"/>
      <c r="R16" s="170" t="s">
        <v>150</v>
      </c>
      <c r="S16" s="184"/>
      <c r="T16" s="184"/>
      <c r="U16" s="184"/>
      <c r="V16" s="184"/>
      <c r="W16" s="184"/>
      <c r="X16" s="184"/>
      <c r="Y16" s="184"/>
      <c r="Z16" s="184"/>
      <c r="AA16" s="161"/>
      <c r="AB16" s="161"/>
      <c r="AC16" s="185"/>
      <c r="AD16" s="185"/>
      <c r="AE16" s="185"/>
      <c r="AF16" s="185"/>
      <c r="AG16" s="185"/>
      <c r="AH16" s="185"/>
      <c r="AI16" s="161"/>
      <c r="AJ16" s="161"/>
    </row>
    <row r="17" spans="1:36" ht="93" customHeight="1" x14ac:dyDescent="0.25">
      <c r="A17" s="162" t="s">
        <v>245</v>
      </c>
      <c r="B17" s="163">
        <v>0</v>
      </c>
      <c r="C17" s="164"/>
      <c r="D17" s="164"/>
      <c r="E17" s="163" t="str">
        <f t="shared" si="0"/>
        <v/>
      </c>
      <c r="F17" s="165"/>
      <c r="G17" s="165"/>
      <c r="H17" s="165"/>
      <c r="I17" s="165"/>
      <c r="J17" s="165"/>
      <c r="K17" s="165"/>
      <c r="L17" s="165"/>
      <c r="M17" s="165"/>
      <c r="N17" s="165"/>
      <c r="Q17" s="184"/>
      <c r="R17" s="174" t="s">
        <v>236</v>
      </c>
      <c r="Y17" s="184"/>
      <c r="Z17" s="184"/>
      <c r="AA17" s="161"/>
      <c r="AB17" s="161"/>
      <c r="AC17" s="161"/>
      <c r="AD17" s="169"/>
      <c r="AE17" s="169"/>
      <c r="AF17" s="169"/>
      <c r="AG17" s="169"/>
      <c r="AH17" s="169"/>
      <c r="AI17" s="161"/>
      <c r="AJ17" s="161"/>
    </row>
    <row r="18" spans="1:36" ht="93" customHeight="1" x14ac:dyDescent="0.25">
      <c r="A18" s="162" t="s">
        <v>246</v>
      </c>
      <c r="B18" s="163">
        <v>0</v>
      </c>
      <c r="C18" s="164"/>
      <c r="D18" s="164"/>
      <c r="E18" s="163" t="str">
        <f t="shared" si="0"/>
        <v/>
      </c>
      <c r="F18" s="165"/>
      <c r="G18" s="165"/>
      <c r="H18" s="165"/>
      <c r="I18" s="165"/>
      <c r="J18" s="165"/>
      <c r="K18" s="165"/>
      <c r="L18" s="165"/>
      <c r="M18" s="165"/>
      <c r="N18" s="165"/>
      <c r="O18" s="186"/>
      <c r="P18" s="186"/>
      <c r="Q18" s="184"/>
      <c r="Y18" s="184"/>
      <c r="Z18" s="184"/>
      <c r="AA18" s="161"/>
      <c r="AB18" s="161"/>
      <c r="AC18" s="161"/>
      <c r="AD18" s="169"/>
      <c r="AE18" s="169"/>
      <c r="AF18" s="169"/>
      <c r="AG18" s="169"/>
      <c r="AH18" s="169"/>
      <c r="AI18" s="161"/>
      <c r="AJ18" s="161"/>
    </row>
    <row r="19" spans="1:36" ht="93" customHeight="1" x14ac:dyDescent="0.25">
      <c r="A19" s="162" t="s">
        <v>247</v>
      </c>
      <c r="B19" s="163">
        <v>0</v>
      </c>
      <c r="C19" s="164"/>
      <c r="D19" s="164"/>
      <c r="E19" s="163" t="str">
        <f t="shared" si="0"/>
        <v/>
      </c>
      <c r="F19" s="165"/>
      <c r="G19" s="165"/>
      <c r="H19" s="165"/>
      <c r="I19" s="165"/>
      <c r="J19" s="165"/>
      <c r="K19" s="165"/>
      <c r="L19" s="165"/>
      <c r="M19" s="165"/>
      <c r="N19" s="165"/>
      <c r="O19" s="186"/>
      <c r="P19" s="186"/>
      <c r="Q19" s="187"/>
      <c r="Y19" s="184"/>
      <c r="Z19" s="184"/>
      <c r="AA19" s="161"/>
      <c r="AB19" s="182"/>
      <c r="AC19" s="182"/>
      <c r="AD19" s="182"/>
      <c r="AE19" s="182"/>
      <c r="AF19" s="182"/>
      <c r="AG19" s="182"/>
      <c r="AH19" s="169"/>
      <c r="AI19" s="161"/>
      <c r="AJ19" s="161"/>
    </row>
    <row r="20" spans="1:36" ht="93" customHeight="1" x14ac:dyDescent="0.25">
      <c r="A20" s="162" t="s">
        <v>248</v>
      </c>
      <c r="B20" s="163">
        <v>0</v>
      </c>
      <c r="C20" s="164"/>
      <c r="D20" s="164"/>
      <c r="E20" s="163" t="str">
        <f t="shared" si="0"/>
        <v/>
      </c>
      <c r="F20" s="165"/>
      <c r="G20" s="165"/>
      <c r="H20" s="165"/>
      <c r="I20" s="165"/>
      <c r="J20" s="165"/>
      <c r="K20" s="165"/>
      <c r="L20" s="165"/>
      <c r="M20" s="165"/>
      <c r="N20" s="165"/>
      <c r="O20" s="186"/>
      <c r="P20" s="186"/>
      <c r="AA20" s="161"/>
      <c r="AB20" s="188"/>
      <c r="AC20" s="188"/>
      <c r="AD20" s="188"/>
      <c r="AE20" s="188"/>
      <c r="AF20" s="188"/>
      <c r="AG20" s="188"/>
      <c r="AH20" s="169"/>
      <c r="AI20" s="161"/>
      <c r="AJ20" s="161"/>
    </row>
    <row r="21" spans="1:36" ht="93" customHeight="1" x14ac:dyDescent="0.25">
      <c r="A21" s="162" t="s">
        <v>249</v>
      </c>
      <c r="B21" s="163">
        <v>0</v>
      </c>
      <c r="C21" s="164"/>
      <c r="D21" s="164"/>
      <c r="E21" s="163" t="str">
        <f t="shared" si="0"/>
        <v/>
      </c>
      <c r="F21" s="165"/>
      <c r="G21" s="165"/>
      <c r="H21" s="165"/>
      <c r="I21" s="165"/>
      <c r="J21" s="165"/>
      <c r="K21" s="165"/>
      <c r="L21" s="165"/>
      <c r="M21" s="165"/>
      <c r="N21" s="165"/>
      <c r="O21" s="186"/>
      <c r="P21" s="186"/>
      <c r="AA21" s="161"/>
      <c r="AB21" s="182"/>
      <c r="AC21" s="182"/>
      <c r="AD21" s="182"/>
      <c r="AE21" s="182"/>
      <c r="AF21" s="182"/>
      <c r="AG21" s="182"/>
      <c r="AH21" s="169"/>
      <c r="AI21" s="161"/>
      <c r="AJ21" s="161"/>
    </row>
    <row r="22" spans="1:36" ht="93" customHeight="1" x14ac:dyDescent="0.25">
      <c r="A22" s="162" t="s">
        <v>250</v>
      </c>
      <c r="B22" s="163">
        <v>0</v>
      </c>
      <c r="C22" s="164"/>
      <c r="D22" s="164"/>
      <c r="E22" s="163" t="str">
        <f t="shared" si="0"/>
        <v/>
      </c>
      <c r="F22" s="165"/>
      <c r="G22" s="165"/>
      <c r="H22" s="165"/>
      <c r="I22" s="165"/>
      <c r="J22" s="165"/>
      <c r="K22" s="165"/>
      <c r="L22" s="165"/>
      <c r="M22" s="165"/>
      <c r="N22" s="165"/>
      <c r="AA22" s="161"/>
      <c r="AB22" s="182"/>
      <c r="AC22" s="182"/>
      <c r="AD22" s="182"/>
      <c r="AE22" s="182"/>
      <c r="AF22" s="182"/>
      <c r="AG22" s="182"/>
      <c r="AH22" s="169"/>
      <c r="AI22" s="161"/>
      <c r="AJ22" s="161"/>
    </row>
    <row r="23" spans="1:36" ht="93" customHeight="1" x14ac:dyDescent="0.3">
      <c r="A23" s="162" t="s">
        <v>251</v>
      </c>
      <c r="B23" s="163">
        <v>0</v>
      </c>
      <c r="C23" s="164"/>
      <c r="D23" s="164"/>
      <c r="E23" s="163" t="str">
        <f t="shared" si="0"/>
        <v/>
      </c>
      <c r="F23" s="165"/>
      <c r="G23" s="165"/>
      <c r="H23" s="165"/>
      <c r="I23" s="165"/>
      <c r="J23" s="165"/>
      <c r="K23" s="165"/>
      <c r="L23" s="165"/>
      <c r="M23" s="165"/>
      <c r="N23" s="165"/>
    </row>
    <row r="24" spans="1:36" ht="93" customHeight="1" x14ac:dyDescent="0.3">
      <c r="A24" s="162" t="s">
        <v>252</v>
      </c>
      <c r="B24" s="163">
        <v>0</v>
      </c>
      <c r="C24" s="164"/>
      <c r="D24" s="164"/>
      <c r="E24" s="163" t="str">
        <f t="shared" si="0"/>
        <v/>
      </c>
      <c r="F24" s="165"/>
      <c r="G24" s="165"/>
      <c r="H24" s="165"/>
      <c r="I24" s="165"/>
      <c r="J24" s="165"/>
      <c r="K24" s="165"/>
      <c r="L24" s="165"/>
      <c r="M24" s="165"/>
      <c r="N24" s="165"/>
    </row>
    <row r="25" spans="1:36" ht="93" customHeight="1" x14ac:dyDescent="0.3">
      <c r="A25" s="162" t="s">
        <v>253</v>
      </c>
      <c r="B25" s="163">
        <v>0</v>
      </c>
      <c r="C25" s="164"/>
      <c r="D25" s="164"/>
      <c r="E25" s="163" t="str">
        <f t="shared" si="0"/>
        <v/>
      </c>
      <c r="F25" s="165"/>
      <c r="G25" s="165"/>
      <c r="H25" s="165"/>
      <c r="I25" s="165"/>
      <c r="J25" s="165"/>
      <c r="K25" s="165"/>
      <c r="L25" s="165"/>
      <c r="M25" s="165"/>
      <c r="N25" s="165"/>
    </row>
    <row r="26" spans="1:36" ht="93" customHeight="1" x14ac:dyDescent="0.3">
      <c r="A26" s="162" t="s">
        <v>254</v>
      </c>
      <c r="B26" s="163">
        <v>0</v>
      </c>
      <c r="C26" s="164"/>
      <c r="D26" s="164"/>
      <c r="E26" s="163" t="str">
        <f t="shared" si="0"/>
        <v/>
      </c>
      <c r="F26" s="165"/>
      <c r="G26" s="165"/>
      <c r="H26" s="165"/>
      <c r="I26" s="165"/>
      <c r="J26" s="165"/>
      <c r="K26" s="165"/>
      <c r="L26" s="165"/>
      <c r="M26" s="165"/>
      <c r="N26" s="165"/>
    </row>
    <row r="27" spans="1:36" ht="14.55" customHeight="1" x14ac:dyDescent="0.3">
      <c r="B27" s="147"/>
      <c r="D27" s="147"/>
      <c r="E27" s="147"/>
      <c r="F27" s="147"/>
      <c r="G27" s="147"/>
      <c r="H27" s="147"/>
      <c r="I27" s="147"/>
      <c r="J27" s="147"/>
      <c r="K27" s="147"/>
      <c r="L27" s="147"/>
      <c r="M27" s="147"/>
      <c r="N27" s="147"/>
      <c r="Y27" s="151"/>
      <c r="Z27" s="151"/>
      <c r="AA27" s="151"/>
      <c r="AB27" s="151"/>
      <c r="AC27" s="151"/>
      <c r="AD27" s="147"/>
      <c r="AE27" s="147"/>
      <c r="AF27" s="147"/>
      <c r="AG27" s="147"/>
      <c r="AH27" s="147"/>
    </row>
    <row r="28" spans="1:36" ht="39" customHeight="1" x14ac:dyDescent="0.3">
      <c r="B28" s="147"/>
      <c r="D28" s="147"/>
      <c r="E28" s="147"/>
      <c r="F28" s="147"/>
      <c r="G28" s="147"/>
      <c r="H28" s="147"/>
      <c r="I28" s="147"/>
      <c r="J28" s="147"/>
      <c r="K28" s="147"/>
      <c r="L28" s="147"/>
      <c r="M28" s="147"/>
      <c r="N28" s="147"/>
      <c r="Y28" s="151"/>
      <c r="Z28" s="151"/>
      <c r="AA28" s="151"/>
      <c r="AB28" s="151"/>
      <c r="AC28" s="151"/>
      <c r="AD28" s="147"/>
      <c r="AE28" s="147"/>
      <c r="AF28" s="147"/>
      <c r="AG28" s="147"/>
      <c r="AH28" s="147"/>
    </row>
    <row r="29" spans="1:36" ht="19.5" customHeight="1" x14ac:dyDescent="0.3">
      <c r="B29" s="147"/>
      <c r="D29" s="147"/>
      <c r="E29" s="147"/>
      <c r="F29" s="147"/>
      <c r="G29" s="147"/>
      <c r="H29" s="147"/>
      <c r="I29" s="147"/>
      <c r="J29" s="147"/>
      <c r="K29" s="147"/>
      <c r="L29" s="147"/>
      <c r="M29" s="147"/>
      <c r="N29" s="147"/>
      <c r="Y29" s="151"/>
      <c r="Z29" s="151"/>
      <c r="AA29" s="151"/>
      <c r="AB29" s="151"/>
      <c r="AC29" s="151"/>
      <c r="AD29" s="147"/>
      <c r="AE29" s="147"/>
      <c r="AF29" s="147"/>
      <c r="AG29" s="147"/>
      <c r="AH29" s="147"/>
    </row>
    <row r="30" spans="1:36" ht="19.5" customHeight="1" x14ac:dyDescent="0.3">
      <c r="B30" s="147"/>
      <c r="D30" s="147"/>
      <c r="E30" s="147"/>
      <c r="F30" s="147"/>
      <c r="G30" s="147"/>
      <c r="H30" s="147"/>
      <c r="I30" s="147"/>
      <c r="J30" s="147"/>
      <c r="K30" s="147"/>
      <c r="L30" s="147"/>
      <c r="M30" s="147"/>
      <c r="N30" s="147"/>
      <c r="Y30" s="151"/>
      <c r="Z30" s="151"/>
      <c r="AA30" s="151"/>
      <c r="AB30" s="151"/>
      <c r="AC30" s="151"/>
      <c r="AD30" s="147"/>
      <c r="AE30" s="147"/>
      <c r="AF30" s="147"/>
      <c r="AG30" s="147"/>
      <c r="AH30" s="147"/>
    </row>
    <row r="31" spans="1:36" ht="19.5" customHeight="1" x14ac:dyDescent="0.3">
      <c r="B31" s="147"/>
      <c r="D31" s="147"/>
      <c r="E31" s="147"/>
      <c r="F31" s="147"/>
      <c r="G31" s="147"/>
      <c r="H31" s="147"/>
      <c r="I31" s="147"/>
      <c r="J31" s="147"/>
      <c r="K31" s="147"/>
      <c r="L31" s="147"/>
      <c r="M31" s="147"/>
      <c r="N31" s="147"/>
      <c r="Y31" s="151"/>
      <c r="Z31" s="151"/>
      <c r="AA31" s="151"/>
      <c r="AB31" s="151"/>
      <c r="AC31" s="151"/>
      <c r="AD31" s="147"/>
      <c r="AE31" s="147"/>
      <c r="AF31" s="147"/>
      <c r="AG31" s="147"/>
      <c r="AH31" s="147"/>
    </row>
    <row r="32" spans="1:36" ht="19.5" customHeight="1" x14ac:dyDescent="0.3">
      <c r="B32" s="147"/>
      <c r="D32" s="147"/>
      <c r="E32" s="147"/>
      <c r="F32" s="147"/>
      <c r="G32" s="147"/>
      <c r="H32" s="147"/>
      <c r="I32" s="147"/>
      <c r="J32" s="147"/>
      <c r="K32" s="147"/>
      <c r="L32" s="147"/>
      <c r="M32" s="147"/>
      <c r="N32" s="147"/>
      <c r="Y32" s="151"/>
      <c r="Z32" s="151"/>
      <c r="AA32" s="151"/>
      <c r="AB32" s="151"/>
      <c r="AC32" s="151"/>
      <c r="AD32" s="147"/>
      <c r="AE32" s="147"/>
      <c r="AF32" s="147"/>
      <c r="AG32" s="147"/>
      <c r="AH32" s="147"/>
    </row>
    <row r="33" spans="25:29" s="147" customFormat="1" ht="19.5" customHeight="1" x14ac:dyDescent="0.3">
      <c r="Y33" s="151"/>
      <c r="Z33" s="151"/>
      <c r="AA33" s="151"/>
      <c r="AB33" s="151"/>
      <c r="AC33" s="151"/>
    </row>
  </sheetData>
  <mergeCells count="8">
    <mergeCell ref="R4:V4"/>
    <mergeCell ref="G7:G11"/>
    <mergeCell ref="A1:D1"/>
    <mergeCell ref="B3:D3"/>
    <mergeCell ref="O7:O11"/>
    <mergeCell ref="C5:E5"/>
    <mergeCell ref="G4:M4"/>
    <mergeCell ref="I5:M5"/>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00000000-0002-0000-0200-000000000000}"/>
    <dataValidation allowBlank="1" showInputMessage="1" showErrorMessage="1" prompt="La probabilidad se encuentra determinada por una escala de 1 a 3, siendo 1 la menor probabilidad de ocurrencia del riesgo y 3 la mayor probabilidad de  ocurrencia." sqref="JA6" xr:uid="{00000000-0002-0000-0200-000001000000}"/>
    <dataValidation type="list" allowBlank="1" showInputMessage="1" showErrorMessage="1" sqref="JB7:JH14" xr:uid="{00000000-0002-0000-0200-000002000000}">
      <formula1>#REF!</formula1>
    </dataValidation>
  </dataValidations>
  <printOptions horizontalCentered="1" verticalCentered="1"/>
  <pageMargins left="0.31496062992125978" right="0.27559055118110237" top="0.23622047244094491" bottom="0.15748031496062989" header="0" footer="0"/>
  <pageSetup paperSize="5" scale="65"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36"/>
  <sheetViews>
    <sheetView showGridLines="0" topLeftCell="A8" zoomScale="85" zoomScaleNormal="85" workbookViewId="0">
      <selection activeCell="D10" sqref="D10"/>
    </sheetView>
  </sheetViews>
  <sheetFormatPr baseColWidth="10" defaultColWidth="14.44140625" defaultRowHeight="13.2" customHeight="1" zeroHeight="1" x14ac:dyDescent="0.3"/>
  <cols>
    <col min="1" max="1" width="16.109375" style="147" customWidth="1"/>
    <col min="2" max="2" width="40.6640625" style="151" customWidth="1"/>
    <col min="3" max="3" width="13.44140625" style="151" customWidth="1"/>
    <col min="4" max="4" width="13" style="151" customWidth="1"/>
    <col min="5" max="5" width="16.44140625" style="197" customWidth="1"/>
    <col min="6" max="6" width="11.21875" style="197" customWidth="1"/>
    <col min="7" max="7" width="15.44140625" style="151" customWidth="1"/>
    <col min="8" max="8" width="10.21875" style="151" bestFit="1" customWidth="1"/>
    <col min="9" max="9" width="7.44140625" style="151" customWidth="1"/>
    <col min="10" max="10" width="14" style="151" customWidth="1"/>
    <col min="11" max="15" width="12.44140625" style="151" customWidth="1"/>
    <col min="16" max="16" width="3.77734375" style="151" customWidth="1"/>
    <col min="17" max="17" width="4.77734375" style="147" hidden="1" customWidth="1"/>
    <col min="18" max="18" width="5.77734375" style="147" hidden="1" customWidth="1"/>
    <col min="19" max="24" width="14" style="147" hidden="1" customWidth="1"/>
    <col min="25" max="25" width="11.44140625" style="147" customWidth="1"/>
    <col min="26" max="29" width="11.44140625" style="147" hidden="1" customWidth="1"/>
    <col min="30" max="30" width="5.44140625" style="147" hidden="1" customWidth="1"/>
    <col min="31" max="31" width="26.77734375" style="147" hidden="1" customWidth="1"/>
    <col min="32" max="36" width="22.77734375" style="151" hidden="1" customWidth="1"/>
    <col min="37" max="37" width="23.44140625" style="147" hidden="1" customWidth="1"/>
    <col min="38" max="265" width="11.44140625" style="147" hidden="1" customWidth="1"/>
    <col min="266" max="266" width="12.44140625" style="147" hidden="1" customWidth="1"/>
    <col min="267" max="267" width="47" style="147" hidden="1" customWidth="1"/>
    <col min="268" max="268" width="35" style="147" hidden="1" customWidth="1"/>
    <col min="269" max="16383" width="14.44140625" style="147" customWidth="1"/>
    <col min="16384" max="16384" width="14.44140625" style="147" hidden="1" customWidth="1"/>
  </cols>
  <sheetData>
    <row r="1" spans="1:38" s="128" customFormat="1" ht="72" customHeight="1" x14ac:dyDescent="0.3">
      <c r="A1" s="339" t="s">
        <v>255</v>
      </c>
      <c r="B1" s="340"/>
      <c r="C1" s="340"/>
      <c r="D1" s="239"/>
      <c r="E1" s="189"/>
      <c r="G1" s="132"/>
      <c r="H1" s="133"/>
      <c r="I1" s="134"/>
      <c r="J1" s="135"/>
      <c r="K1" s="127"/>
      <c r="L1" s="127"/>
      <c r="M1" s="127"/>
      <c r="N1" s="127"/>
      <c r="O1" s="127"/>
      <c r="P1" s="122"/>
      <c r="AF1" s="129"/>
      <c r="AG1" s="129"/>
      <c r="AH1" s="129"/>
      <c r="AI1" s="129"/>
      <c r="AJ1" s="129"/>
    </row>
    <row r="2" spans="1:38" s="128" customFormat="1" x14ac:dyDescent="0.25">
      <c r="A2" s="130"/>
      <c r="B2" s="122"/>
      <c r="C2" s="190"/>
      <c r="D2" s="190"/>
      <c r="E2" s="189"/>
      <c r="F2" s="191"/>
      <c r="G2" s="191"/>
      <c r="H2" s="133"/>
      <c r="I2" s="134"/>
      <c r="J2" s="135"/>
      <c r="K2" s="127"/>
      <c r="L2" s="127"/>
      <c r="M2" s="127"/>
      <c r="N2" s="127"/>
      <c r="O2" s="127"/>
      <c r="P2" s="122"/>
      <c r="AF2" s="129"/>
      <c r="AG2" s="129"/>
      <c r="AH2" s="129"/>
      <c r="AI2" s="129"/>
      <c r="AJ2" s="129"/>
    </row>
    <row r="3" spans="1:38" s="128" customFormat="1" ht="30.6" customHeight="1" thickBot="1" x14ac:dyDescent="0.55000000000000004">
      <c r="A3" s="136" t="s">
        <v>61</v>
      </c>
      <c r="B3" s="341" t="str">
        <f>'2. MATRIZ DE RIESGOS'!D6</f>
        <v>Gestión de Comunicaciones</v>
      </c>
      <c r="C3" s="340"/>
      <c r="D3" s="239"/>
      <c r="E3" s="192"/>
      <c r="F3" s="193"/>
      <c r="K3" s="351"/>
      <c r="L3" s="352"/>
      <c r="M3" s="352"/>
      <c r="N3" s="352"/>
      <c r="O3" s="352"/>
      <c r="P3" s="352"/>
      <c r="Q3" s="352"/>
      <c r="R3" s="352"/>
      <c r="S3" s="352"/>
      <c r="T3" s="352"/>
      <c r="U3" s="352"/>
      <c r="V3" s="352"/>
      <c r="AF3" s="129"/>
      <c r="AG3" s="129"/>
      <c r="AH3" s="129"/>
      <c r="AI3" s="129"/>
      <c r="AJ3" s="129"/>
    </row>
    <row r="4" spans="1:38" s="128" customFormat="1" ht="13.8" hidden="1" customHeight="1" thickBot="1" x14ac:dyDescent="0.35">
      <c r="D4" s="122"/>
      <c r="E4" s="131"/>
      <c r="F4" s="193"/>
      <c r="I4" s="346" t="s">
        <v>256</v>
      </c>
      <c r="J4" s="347"/>
      <c r="K4" s="347"/>
      <c r="L4" s="347"/>
      <c r="M4" s="347"/>
      <c r="N4" s="347"/>
      <c r="O4" s="348"/>
      <c r="R4" s="139"/>
      <c r="S4" s="140"/>
      <c r="T4" s="349" t="s">
        <v>222</v>
      </c>
      <c r="U4" s="334"/>
      <c r="V4" s="334"/>
      <c r="W4" s="334"/>
      <c r="X4" s="350"/>
      <c r="AF4" s="129"/>
      <c r="AG4" s="129"/>
      <c r="AH4" s="129"/>
      <c r="AI4" s="129"/>
      <c r="AJ4" s="129"/>
    </row>
    <row r="5" spans="1:38" ht="14.4" x14ac:dyDescent="0.3">
      <c r="A5" s="194"/>
      <c r="B5" s="194"/>
      <c r="C5" s="143"/>
      <c r="D5" s="194"/>
      <c r="E5" s="345" t="s">
        <v>257</v>
      </c>
      <c r="F5" s="340"/>
      <c r="G5" s="239"/>
      <c r="H5" s="143"/>
      <c r="I5" s="144"/>
      <c r="J5" s="145"/>
      <c r="K5" s="333" t="s">
        <v>222</v>
      </c>
      <c r="L5" s="334"/>
      <c r="M5" s="334"/>
      <c r="N5" s="334"/>
      <c r="O5" s="335"/>
      <c r="P5" s="143"/>
      <c r="R5" s="146"/>
      <c r="T5" s="148">
        <v>0.2</v>
      </c>
      <c r="U5" s="148">
        <v>0.4</v>
      </c>
      <c r="V5" s="148">
        <v>0.6</v>
      </c>
      <c r="W5" s="148">
        <v>0.8</v>
      </c>
      <c r="X5" s="149">
        <v>1</v>
      </c>
      <c r="Y5" s="150"/>
      <c r="Z5" s="150"/>
      <c r="AA5" s="150"/>
      <c r="AB5" s="150"/>
      <c r="AC5" s="150"/>
      <c r="AD5" s="150"/>
      <c r="AE5" s="150"/>
    </row>
    <row r="6" spans="1:38" ht="40.049999999999997" customHeight="1" x14ac:dyDescent="0.25">
      <c r="A6" s="232" t="s">
        <v>258</v>
      </c>
      <c r="B6" s="232" t="s">
        <v>225</v>
      </c>
      <c r="C6" s="232" t="s">
        <v>98</v>
      </c>
      <c r="D6" s="232" t="s">
        <v>100</v>
      </c>
      <c r="E6" s="232" t="s">
        <v>232</v>
      </c>
      <c r="F6" s="232" t="s">
        <v>222</v>
      </c>
      <c r="G6" s="232" t="s">
        <v>259</v>
      </c>
      <c r="H6" s="143"/>
      <c r="I6" s="146"/>
      <c r="J6" s="155"/>
      <c r="K6" s="156" t="s">
        <v>229</v>
      </c>
      <c r="L6" s="156" t="s">
        <v>230</v>
      </c>
      <c r="M6" s="156" t="s">
        <v>150</v>
      </c>
      <c r="N6" s="156" t="s">
        <v>122</v>
      </c>
      <c r="O6" s="157" t="s">
        <v>231</v>
      </c>
      <c r="P6" s="143"/>
      <c r="R6" s="146"/>
      <c r="S6" s="158"/>
      <c r="T6" s="159" t="s">
        <v>229</v>
      </c>
      <c r="U6" s="159" t="s">
        <v>230</v>
      </c>
      <c r="V6" s="159" t="s">
        <v>150</v>
      </c>
      <c r="W6" s="159" t="s">
        <v>122</v>
      </c>
      <c r="X6" s="160" t="s">
        <v>231</v>
      </c>
      <c r="AA6" s="150"/>
      <c r="AB6" s="150"/>
      <c r="AC6" s="161"/>
      <c r="AD6" s="161"/>
      <c r="AE6" s="161"/>
      <c r="AF6" s="161"/>
      <c r="AG6" s="161"/>
      <c r="AH6" s="161"/>
      <c r="AI6" s="161"/>
      <c r="AJ6" s="161"/>
      <c r="AK6" s="161"/>
      <c r="AL6" s="161"/>
    </row>
    <row r="7" spans="1:38" ht="99" customHeight="1" x14ac:dyDescent="0.25">
      <c r="A7" s="162" t="str">
        <f>'2. MATRIZ DE RIESGOS'!A15</f>
        <v>GC5</v>
      </c>
      <c r="B7" s="163" t="str">
        <f>'2. MATRIZ DE RIESGOS'!G15</f>
        <v>Posibilidad de afectación reputacional del Instituto reflejada reflejada en la existencia de menciones negativas en el monitoreo de medios de comunicación, asi como la cancelación del Plan de Pauta en medios de comunicación por parte de la Jefatura de Prensa del Distrito,  debido a que las noticias, menciones y ruedas de prensa no impacten de manera positiva la gestión y reputación del Instituto</v>
      </c>
      <c r="C7" s="195">
        <f>'2. MATRIZ DE RIESGOS'!AE15</f>
        <v>0.48</v>
      </c>
      <c r="D7" s="164">
        <f>'2. MATRIZ DE RIESGOS'!AG15</f>
        <v>0.60000000000000009</v>
      </c>
      <c r="E7" s="196" t="str">
        <f t="shared" ref="E7:E26" si="0">+IF(C7=0,"",IF(C7&lt;=$R$11,$S$11,IF(C7&lt;=$R$10,$S$10,IF(C7&lt;=$R$9,$S$9,IF(C7&lt;=$R$8,$S$8,IF(C7&lt;=$R$7,$S$7,""))))))</f>
        <v>Media</v>
      </c>
      <c r="F7" s="196" t="str">
        <f t="shared" ref="F7:F26" si="1">+IF(D7=0,"",IF(D7&lt;=$T$5,$T$6,IF(D7&lt;=$U$5,$U$6,IF(D7&lt;=$V$5,$V$6,IF(D7&lt;=$W$5,$W$6,IF(D7&lt;=$X$5,$X$6,""))))))</f>
        <v>Moderado</v>
      </c>
      <c r="G7" s="163"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65"/>
      <c r="I7" s="336" t="s">
        <v>232</v>
      </c>
      <c r="J7" s="156" t="s">
        <v>233</v>
      </c>
      <c r="K7" s="166"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66"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66"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66"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67"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65"/>
      <c r="Q7" s="353" t="s">
        <v>232</v>
      </c>
      <c r="R7" s="168">
        <v>1</v>
      </c>
      <c r="S7" s="159" t="s">
        <v>233</v>
      </c>
      <c r="T7" s="166" t="s">
        <v>234</v>
      </c>
      <c r="U7" s="166" t="s">
        <v>234</v>
      </c>
      <c r="V7" s="166" t="s">
        <v>234</v>
      </c>
      <c r="W7" s="166" t="s">
        <v>234</v>
      </c>
      <c r="X7" s="167" t="s">
        <v>235</v>
      </c>
      <c r="AA7" s="150"/>
      <c r="AB7" s="150"/>
      <c r="AC7" s="161"/>
      <c r="AD7" s="161"/>
      <c r="AE7" s="161"/>
      <c r="AF7" s="169"/>
      <c r="AG7" s="169"/>
      <c r="AH7" s="169"/>
      <c r="AI7" s="169"/>
      <c r="AJ7" s="169"/>
      <c r="AK7" s="161"/>
      <c r="AL7" s="161"/>
    </row>
    <row r="8" spans="1:38" ht="117" customHeight="1" x14ac:dyDescent="0.25">
      <c r="A8" s="162" t="str">
        <f>'2. MATRIZ DE RIESGOS'!A18</f>
        <v>GC6</v>
      </c>
      <c r="B8" s="163" t="str">
        <f>'2. MATRIZ DE RIESGOS'!G18</f>
        <v>Posibilidad de afectación reputacional al Interior del Instituto  reflejada en la insatisfacción del cliente interno,  debido a que las estrategias de comunicación interna no satisfagan las necesidades de las areas solicitantes</v>
      </c>
      <c r="C8" s="195">
        <f>'2. MATRIZ DE RIESGOS'!AE18</f>
        <v>0.12959999999999999</v>
      </c>
      <c r="D8" s="164">
        <f>'2. MATRIZ DE RIESGOS'!AG18</f>
        <v>0.6</v>
      </c>
      <c r="E8" s="196" t="str">
        <f t="shared" si="0"/>
        <v>Muy Baja</v>
      </c>
      <c r="F8" s="196" t="str">
        <f t="shared" si="1"/>
        <v>Moderado</v>
      </c>
      <c r="G8" s="163" t="str">
        <f t="shared" si="2"/>
        <v>Moderado</v>
      </c>
      <c r="H8" s="165"/>
      <c r="I8" s="337"/>
      <c r="J8" s="156" t="s">
        <v>121</v>
      </c>
      <c r="K8" s="170"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70"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66"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66"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67"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65"/>
      <c r="Q8" s="354"/>
      <c r="R8" s="168">
        <v>0.8</v>
      </c>
      <c r="S8" s="159" t="s">
        <v>121</v>
      </c>
      <c r="T8" s="170" t="s">
        <v>150</v>
      </c>
      <c r="U8" s="170" t="s">
        <v>150</v>
      </c>
      <c r="V8" s="166" t="s">
        <v>234</v>
      </c>
      <c r="W8" s="166" t="s">
        <v>234</v>
      </c>
      <c r="X8" s="167" t="s">
        <v>235</v>
      </c>
      <c r="AA8" s="150"/>
      <c r="AB8" s="150"/>
      <c r="AC8" s="161"/>
      <c r="AD8" s="171"/>
      <c r="AE8" s="172"/>
      <c r="AF8" s="169"/>
      <c r="AG8" s="169"/>
      <c r="AH8" s="169"/>
      <c r="AI8" s="169"/>
      <c r="AJ8" s="169"/>
      <c r="AK8" s="161"/>
      <c r="AL8" s="161"/>
    </row>
    <row r="9" spans="1:38" ht="102" customHeight="1" x14ac:dyDescent="0.25">
      <c r="A9" s="162" t="str">
        <f>'2. MATRIZ DE RIESGOS'!A21</f>
        <v>GC7</v>
      </c>
      <c r="B9" s="163" t="str">
        <f>'2. MATRIZ DE RIESGOS'!G21</f>
        <v>Posibilidad de afectación reputacional del Instituto por inhabilidad temporal o permanente de la pagina web institucional, debido a deficiencias en la gestión de la pagina web de la entidad (diseño, usabilidad, accesibilidad y publicación oportuna de contenidos)</v>
      </c>
      <c r="C9" s="195">
        <f>'2. MATRIZ DE RIESGOS'!AE21</f>
        <v>0.17279999999999998</v>
      </c>
      <c r="D9" s="164">
        <f>'2. MATRIZ DE RIESGOS'!AG21</f>
        <v>0.6</v>
      </c>
      <c r="E9" s="196" t="str">
        <f t="shared" si="0"/>
        <v>Muy Baja</v>
      </c>
      <c r="F9" s="196" t="str">
        <f t="shared" si="1"/>
        <v>Moderado</v>
      </c>
      <c r="G9" s="163" t="str">
        <f t="shared" si="2"/>
        <v>Moderado</v>
      </c>
      <c r="H9" s="165"/>
      <c r="I9" s="337"/>
      <c r="J9" s="156" t="s">
        <v>149</v>
      </c>
      <c r="K9" s="170"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70"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70"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GC5                   </v>
      </c>
      <c r="N9" s="166"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67"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65"/>
      <c r="Q9" s="354"/>
      <c r="R9" s="168">
        <v>0.6</v>
      </c>
      <c r="S9" s="159" t="s">
        <v>149</v>
      </c>
      <c r="T9" s="170" t="s">
        <v>150</v>
      </c>
      <c r="U9" s="170" t="s">
        <v>150</v>
      </c>
      <c r="V9" s="170" t="s">
        <v>150</v>
      </c>
      <c r="W9" s="166" t="s">
        <v>234</v>
      </c>
      <c r="X9" s="167" t="s">
        <v>235</v>
      </c>
      <c r="AA9" s="150"/>
      <c r="AB9" s="150"/>
      <c r="AC9" s="161"/>
      <c r="AD9" s="171"/>
      <c r="AE9" s="172"/>
      <c r="AF9" s="169"/>
      <c r="AG9" s="169"/>
      <c r="AH9" s="169"/>
      <c r="AI9" s="169"/>
      <c r="AJ9" s="173"/>
      <c r="AK9" s="161"/>
      <c r="AL9" s="161"/>
    </row>
    <row r="10" spans="1:38" ht="118.8" customHeight="1" x14ac:dyDescent="0.25">
      <c r="A10" s="162" t="str">
        <f>'2. MATRIZ DE RIESGOS'!A24</f>
        <v>GC8</v>
      </c>
      <c r="B10" s="163" t="str">
        <f>'2. MATRIZ DE RIESGOS'!G24</f>
        <v>Posibilidad de afectación reputacional del Instituto reflejada en la existencia de menciones negativas de los eventos realizados en el monitoreo de medios de comunicación, debido a que el evento no se realice de acuerdo a las necesidades de las areas socicitantes en cuanto a concordancia con Plan de Desarrollo, viabilidad logística, de recursos y fechas proyectadas.</v>
      </c>
      <c r="C10" s="195">
        <f>'2. MATRIZ DE RIESGOS'!AE24</f>
        <v>6.0479999999999999E-2</v>
      </c>
      <c r="D10" s="164">
        <f>'2. MATRIZ DE RIESGOS'!AG24</f>
        <v>0.60000000000000009</v>
      </c>
      <c r="E10" s="196" t="str">
        <f t="shared" si="0"/>
        <v>Muy Baja</v>
      </c>
      <c r="F10" s="196" t="str">
        <f t="shared" si="1"/>
        <v>Moderado</v>
      </c>
      <c r="G10" s="163" t="str">
        <f t="shared" si="2"/>
        <v>Moderado</v>
      </c>
      <c r="H10" s="165"/>
      <c r="I10" s="337"/>
      <c r="J10" s="156" t="s">
        <v>187</v>
      </c>
      <c r="K10" s="174"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70"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70"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v>
      </c>
      <c r="N10" s="166"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67"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65"/>
      <c r="Q10" s="354"/>
      <c r="R10" s="168">
        <v>0.4</v>
      </c>
      <c r="S10" s="159" t="s">
        <v>187</v>
      </c>
      <c r="T10" s="174" t="s">
        <v>236</v>
      </c>
      <c r="U10" s="170" t="s">
        <v>150</v>
      </c>
      <c r="V10" s="170" t="s">
        <v>150</v>
      </c>
      <c r="W10" s="166" t="s">
        <v>234</v>
      </c>
      <c r="X10" s="167" t="s">
        <v>235</v>
      </c>
      <c r="AA10" s="150"/>
      <c r="AB10" s="150"/>
      <c r="AC10" s="161"/>
      <c r="AD10" s="171"/>
      <c r="AE10" s="172"/>
      <c r="AF10" s="169"/>
      <c r="AG10" s="169"/>
      <c r="AH10" s="169"/>
      <c r="AI10" s="173"/>
      <c r="AJ10" s="169"/>
      <c r="AK10" s="161"/>
      <c r="AL10" s="161"/>
    </row>
    <row r="11" spans="1:38" ht="93" customHeight="1" thickBot="1" x14ac:dyDescent="0.3">
      <c r="A11" s="162" t="s">
        <v>237</v>
      </c>
      <c r="B11" s="163">
        <v>0</v>
      </c>
      <c r="C11" s="195"/>
      <c r="D11" s="164">
        <v>0</v>
      </c>
      <c r="E11" s="196" t="str">
        <f t="shared" si="0"/>
        <v/>
      </c>
      <c r="F11" s="196" t="str">
        <f t="shared" si="1"/>
        <v/>
      </c>
      <c r="G11" s="163" t="str">
        <f t="shared" si="2"/>
        <v/>
      </c>
      <c r="H11" s="165"/>
      <c r="I11" s="338"/>
      <c r="J11" s="175" t="s">
        <v>238</v>
      </c>
      <c r="K11" s="176"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76"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77"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GC6 GC7 GC8                </v>
      </c>
      <c r="N11" s="178"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79"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65"/>
      <c r="Q11" s="355"/>
      <c r="R11" s="180">
        <v>0.2</v>
      </c>
      <c r="S11" s="181" t="s">
        <v>238</v>
      </c>
      <c r="T11" s="176" t="s">
        <v>236</v>
      </c>
      <c r="U11" s="176" t="s">
        <v>236</v>
      </c>
      <c r="V11" s="177" t="s">
        <v>150</v>
      </c>
      <c r="W11" s="178" t="s">
        <v>234</v>
      </c>
      <c r="X11" s="179" t="s">
        <v>235</v>
      </c>
      <c r="AA11" s="150"/>
      <c r="AB11" s="150"/>
      <c r="AC11" s="161"/>
      <c r="AD11" s="171"/>
      <c r="AE11" s="172"/>
      <c r="AF11" s="169"/>
      <c r="AG11" s="169"/>
      <c r="AH11" s="169"/>
      <c r="AI11" s="182"/>
      <c r="AJ11" s="169"/>
      <c r="AK11" s="161"/>
      <c r="AL11" s="161"/>
    </row>
    <row r="12" spans="1:38" ht="93" customHeight="1" x14ac:dyDescent="0.25">
      <c r="A12" s="162" t="s">
        <v>239</v>
      </c>
      <c r="B12" s="163">
        <v>0</v>
      </c>
      <c r="C12" s="195"/>
      <c r="D12" s="164">
        <v>0</v>
      </c>
      <c r="E12" s="196" t="str">
        <f t="shared" si="0"/>
        <v/>
      </c>
      <c r="F12" s="196" t="str">
        <f t="shared" si="1"/>
        <v/>
      </c>
      <c r="G12" s="163" t="str">
        <f t="shared" si="2"/>
        <v/>
      </c>
      <c r="H12" s="165"/>
      <c r="I12" s="165"/>
      <c r="J12" s="165"/>
      <c r="K12" s="165"/>
      <c r="L12" s="165"/>
      <c r="M12" s="165"/>
      <c r="N12" s="165"/>
      <c r="O12" s="165"/>
      <c r="P12" s="165"/>
      <c r="AA12" s="150"/>
      <c r="AB12" s="150"/>
      <c r="AC12" s="161"/>
      <c r="AD12" s="171"/>
      <c r="AE12" s="172"/>
      <c r="AF12" s="169"/>
      <c r="AG12" s="169"/>
      <c r="AH12" s="169"/>
      <c r="AI12" s="169"/>
      <c r="AJ12" s="169"/>
      <c r="AK12" s="161"/>
      <c r="AL12" s="161"/>
    </row>
    <row r="13" spans="1:38" ht="93" customHeight="1" x14ac:dyDescent="0.25">
      <c r="A13" s="162" t="s">
        <v>240</v>
      </c>
      <c r="B13" s="163">
        <v>0</v>
      </c>
      <c r="C13" s="195"/>
      <c r="D13" s="164">
        <v>0</v>
      </c>
      <c r="E13" s="196" t="str">
        <f t="shared" si="0"/>
        <v/>
      </c>
      <c r="F13" s="196" t="str">
        <f t="shared" si="1"/>
        <v/>
      </c>
      <c r="G13" s="163" t="str">
        <f t="shared" si="2"/>
        <v/>
      </c>
      <c r="H13" s="165"/>
      <c r="I13" s="165"/>
      <c r="J13" s="232" t="s">
        <v>241</v>
      </c>
      <c r="K13" s="165"/>
      <c r="L13" s="165"/>
      <c r="M13" s="165"/>
      <c r="N13" s="165"/>
      <c r="O13" s="165"/>
      <c r="P13" s="165"/>
      <c r="V13" s="150"/>
      <c r="W13" s="150"/>
      <c r="X13" s="150"/>
      <c r="Y13" s="150"/>
      <c r="Z13" s="150"/>
      <c r="AA13" s="150"/>
      <c r="AB13" s="150"/>
      <c r="AC13" s="161"/>
      <c r="AD13" s="171"/>
      <c r="AE13" s="161"/>
      <c r="AF13" s="172"/>
      <c r="AG13" s="172"/>
      <c r="AH13" s="172"/>
      <c r="AI13" s="172"/>
      <c r="AJ13" s="172"/>
      <c r="AK13" s="161"/>
      <c r="AL13" s="161"/>
    </row>
    <row r="14" spans="1:38" ht="93" customHeight="1" x14ac:dyDescent="0.25">
      <c r="A14" s="162" t="s">
        <v>242</v>
      </c>
      <c r="B14" s="163">
        <v>0</v>
      </c>
      <c r="C14" s="195"/>
      <c r="D14" s="164">
        <v>0</v>
      </c>
      <c r="E14" s="196" t="str">
        <f t="shared" si="0"/>
        <v/>
      </c>
      <c r="F14" s="196" t="str">
        <f t="shared" si="1"/>
        <v/>
      </c>
      <c r="G14" s="163" t="str">
        <f t="shared" si="2"/>
        <v/>
      </c>
      <c r="H14" s="165"/>
      <c r="I14" s="165"/>
      <c r="J14" s="183" t="s">
        <v>235</v>
      </c>
      <c r="K14" s="165"/>
      <c r="L14" s="165"/>
      <c r="M14" s="165"/>
      <c r="N14" s="165"/>
      <c r="O14" s="165"/>
      <c r="P14" s="165"/>
      <c r="V14" s="150"/>
      <c r="W14" s="150"/>
      <c r="X14" s="150"/>
      <c r="Y14" s="150"/>
      <c r="Z14" s="150"/>
      <c r="AA14" s="150"/>
      <c r="AB14" s="150"/>
      <c r="AC14" s="161"/>
      <c r="AD14" s="161"/>
      <c r="AE14" s="161"/>
      <c r="AF14" s="169"/>
      <c r="AG14" s="169"/>
      <c r="AH14" s="169"/>
      <c r="AI14" s="169"/>
      <c r="AJ14" s="169"/>
      <c r="AK14" s="161"/>
      <c r="AL14" s="161"/>
    </row>
    <row r="15" spans="1:38" ht="93" customHeight="1" x14ac:dyDescent="0.25">
      <c r="A15" s="162" t="s">
        <v>243</v>
      </c>
      <c r="B15" s="163">
        <v>0</v>
      </c>
      <c r="C15" s="195"/>
      <c r="D15" s="164">
        <v>0</v>
      </c>
      <c r="E15" s="196" t="str">
        <f t="shared" si="0"/>
        <v/>
      </c>
      <c r="F15" s="196" t="str">
        <f t="shared" si="1"/>
        <v/>
      </c>
      <c r="G15" s="163" t="str">
        <f t="shared" si="2"/>
        <v/>
      </c>
      <c r="H15" s="165"/>
      <c r="I15" s="165"/>
      <c r="J15" s="166" t="s">
        <v>234</v>
      </c>
      <c r="K15" s="165"/>
      <c r="L15" s="165"/>
      <c r="M15" s="165"/>
      <c r="N15" s="165"/>
      <c r="O15" s="165"/>
      <c r="P15" s="165"/>
      <c r="U15" s="150"/>
      <c r="V15" s="150"/>
      <c r="W15" s="150"/>
      <c r="X15" s="150"/>
      <c r="Y15" s="150"/>
      <c r="Z15" s="150"/>
      <c r="AA15" s="150"/>
      <c r="AB15" s="150"/>
      <c r="AC15" s="161"/>
      <c r="AD15" s="161"/>
      <c r="AE15" s="161"/>
      <c r="AF15" s="169"/>
      <c r="AG15" s="169"/>
      <c r="AH15" s="169"/>
      <c r="AI15" s="169"/>
      <c r="AJ15" s="169"/>
      <c r="AK15" s="161"/>
      <c r="AL15" s="161"/>
    </row>
    <row r="16" spans="1:38" ht="93" customHeight="1" x14ac:dyDescent="0.25">
      <c r="A16" s="162" t="s">
        <v>244</v>
      </c>
      <c r="B16" s="163">
        <v>0</v>
      </c>
      <c r="C16" s="195"/>
      <c r="D16" s="164">
        <v>0</v>
      </c>
      <c r="E16" s="196" t="str">
        <f t="shared" si="0"/>
        <v/>
      </c>
      <c r="F16" s="196" t="str">
        <f t="shared" si="1"/>
        <v/>
      </c>
      <c r="G16" s="163" t="str">
        <f t="shared" si="2"/>
        <v/>
      </c>
      <c r="H16" s="165"/>
      <c r="I16" s="165"/>
      <c r="J16" s="170" t="s">
        <v>150</v>
      </c>
      <c r="K16" s="165"/>
      <c r="L16" s="165"/>
      <c r="M16" s="165"/>
      <c r="N16" s="165"/>
      <c r="O16" s="165"/>
      <c r="P16" s="165"/>
      <c r="S16" s="184"/>
      <c r="U16" s="184"/>
      <c r="V16" s="184"/>
      <c r="W16" s="184"/>
      <c r="X16" s="184"/>
      <c r="Y16" s="184"/>
      <c r="Z16" s="184"/>
      <c r="AA16" s="184"/>
      <c r="AB16" s="184"/>
      <c r="AC16" s="161"/>
      <c r="AD16" s="161"/>
      <c r="AE16" s="185"/>
      <c r="AF16" s="185"/>
      <c r="AG16" s="185"/>
      <c r="AH16" s="185"/>
      <c r="AI16" s="185"/>
      <c r="AJ16" s="185"/>
      <c r="AK16" s="161"/>
      <c r="AL16" s="161"/>
    </row>
    <row r="17" spans="1:38" ht="93" customHeight="1" x14ac:dyDescent="0.25">
      <c r="A17" s="162" t="s">
        <v>245</v>
      </c>
      <c r="B17" s="163">
        <v>0</v>
      </c>
      <c r="C17" s="195"/>
      <c r="D17" s="164">
        <v>0</v>
      </c>
      <c r="E17" s="196" t="str">
        <f t="shared" si="0"/>
        <v/>
      </c>
      <c r="F17" s="196" t="str">
        <f t="shared" si="1"/>
        <v/>
      </c>
      <c r="G17" s="163" t="str">
        <f t="shared" si="2"/>
        <v/>
      </c>
      <c r="H17" s="165"/>
      <c r="I17" s="165"/>
      <c r="J17" s="174" t="s">
        <v>236</v>
      </c>
      <c r="K17" s="165"/>
      <c r="L17" s="165"/>
      <c r="M17" s="165"/>
      <c r="N17" s="165"/>
      <c r="O17" s="165"/>
      <c r="P17" s="165"/>
      <c r="S17" s="184"/>
      <c r="AA17" s="184"/>
      <c r="AB17" s="184"/>
      <c r="AC17" s="161"/>
      <c r="AD17" s="161"/>
      <c r="AE17" s="161"/>
      <c r="AF17" s="169"/>
      <c r="AG17" s="169"/>
      <c r="AH17" s="169"/>
      <c r="AI17" s="169"/>
      <c r="AJ17" s="169"/>
      <c r="AK17" s="161"/>
      <c r="AL17" s="161"/>
    </row>
    <row r="18" spans="1:38" ht="93" customHeight="1" x14ac:dyDescent="0.25">
      <c r="A18" s="162" t="s">
        <v>246</v>
      </c>
      <c r="B18" s="163">
        <v>0</v>
      </c>
      <c r="C18" s="195"/>
      <c r="D18" s="164">
        <v>0</v>
      </c>
      <c r="E18" s="196" t="str">
        <f t="shared" si="0"/>
        <v/>
      </c>
      <c r="F18" s="196" t="str">
        <f t="shared" si="1"/>
        <v/>
      </c>
      <c r="G18" s="163" t="str">
        <f t="shared" si="2"/>
        <v/>
      </c>
      <c r="H18" s="165"/>
      <c r="I18" s="165"/>
      <c r="J18" s="165"/>
      <c r="K18" s="165"/>
      <c r="L18" s="165"/>
      <c r="M18" s="165"/>
      <c r="N18" s="165"/>
      <c r="O18" s="165"/>
      <c r="P18" s="165"/>
      <c r="Q18" s="186"/>
      <c r="R18" s="186"/>
      <c r="S18" s="184"/>
      <c r="AA18" s="184"/>
      <c r="AB18" s="184"/>
      <c r="AC18" s="161"/>
      <c r="AD18" s="161"/>
      <c r="AE18" s="161"/>
      <c r="AF18" s="169"/>
      <c r="AG18" s="169"/>
      <c r="AH18" s="169"/>
      <c r="AI18" s="169"/>
      <c r="AJ18" s="169"/>
      <c r="AK18" s="161"/>
      <c r="AL18" s="161"/>
    </row>
    <row r="19" spans="1:38" ht="93" customHeight="1" x14ac:dyDescent="0.25">
      <c r="A19" s="162" t="s">
        <v>247</v>
      </c>
      <c r="B19" s="163">
        <v>0</v>
      </c>
      <c r="C19" s="195"/>
      <c r="D19" s="164">
        <v>0</v>
      </c>
      <c r="E19" s="196" t="str">
        <f t="shared" si="0"/>
        <v/>
      </c>
      <c r="F19" s="196" t="str">
        <f t="shared" si="1"/>
        <v/>
      </c>
      <c r="G19" s="163" t="str">
        <f t="shared" si="2"/>
        <v/>
      </c>
      <c r="H19" s="165"/>
      <c r="I19" s="165"/>
      <c r="J19" s="165"/>
      <c r="K19" s="165"/>
      <c r="L19" s="165"/>
      <c r="M19" s="165"/>
      <c r="N19" s="165"/>
      <c r="O19" s="165"/>
      <c r="P19" s="165"/>
      <c r="Q19" s="186"/>
      <c r="R19" s="186"/>
      <c r="S19" s="187"/>
      <c r="AA19" s="184"/>
      <c r="AB19" s="184"/>
      <c r="AC19" s="161"/>
      <c r="AD19" s="182"/>
      <c r="AE19" s="182"/>
      <c r="AF19" s="182"/>
      <c r="AG19" s="182"/>
      <c r="AH19" s="182"/>
      <c r="AI19" s="182"/>
      <c r="AJ19" s="169"/>
      <c r="AK19" s="161"/>
      <c r="AL19" s="161"/>
    </row>
    <row r="20" spans="1:38" ht="93" customHeight="1" x14ac:dyDescent="0.25">
      <c r="A20" s="162" t="s">
        <v>248</v>
      </c>
      <c r="B20" s="163">
        <v>0</v>
      </c>
      <c r="C20" s="195"/>
      <c r="D20" s="164">
        <v>0</v>
      </c>
      <c r="E20" s="196" t="str">
        <f t="shared" si="0"/>
        <v/>
      </c>
      <c r="F20" s="196" t="str">
        <f t="shared" si="1"/>
        <v/>
      </c>
      <c r="G20" s="163" t="str">
        <f t="shared" si="2"/>
        <v/>
      </c>
      <c r="H20" s="165"/>
      <c r="I20" s="165"/>
      <c r="J20" s="165"/>
      <c r="K20" s="165"/>
      <c r="L20" s="165"/>
      <c r="M20" s="165"/>
      <c r="N20" s="165"/>
      <c r="O20" s="165"/>
      <c r="P20" s="165"/>
      <c r="Q20" s="186"/>
      <c r="R20" s="186"/>
      <c r="AC20" s="161"/>
      <c r="AD20" s="188"/>
      <c r="AE20" s="188"/>
      <c r="AF20" s="188"/>
      <c r="AG20" s="188"/>
      <c r="AH20" s="188"/>
      <c r="AI20" s="188"/>
      <c r="AJ20" s="169"/>
      <c r="AK20" s="161"/>
      <c r="AL20" s="161"/>
    </row>
    <row r="21" spans="1:38" ht="93" customHeight="1" x14ac:dyDescent="0.25">
      <c r="A21" s="162" t="s">
        <v>249</v>
      </c>
      <c r="B21" s="163">
        <v>0</v>
      </c>
      <c r="C21" s="195"/>
      <c r="D21" s="164">
        <v>0</v>
      </c>
      <c r="E21" s="196" t="str">
        <f t="shared" si="0"/>
        <v/>
      </c>
      <c r="F21" s="196" t="str">
        <f t="shared" si="1"/>
        <v/>
      </c>
      <c r="G21" s="163" t="str">
        <f t="shared" si="2"/>
        <v/>
      </c>
      <c r="H21" s="165"/>
      <c r="I21" s="165"/>
      <c r="J21" s="165"/>
      <c r="K21" s="165"/>
      <c r="L21" s="165"/>
      <c r="M21" s="165"/>
      <c r="N21" s="165"/>
      <c r="O21" s="165"/>
      <c r="P21" s="165"/>
      <c r="Q21" s="186"/>
      <c r="R21" s="186"/>
      <c r="AC21" s="161"/>
      <c r="AD21" s="182"/>
      <c r="AE21" s="182"/>
      <c r="AF21" s="182"/>
      <c r="AG21" s="182"/>
      <c r="AH21" s="182"/>
      <c r="AI21" s="182"/>
      <c r="AJ21" s="169"/>
      <c r="AK21" s="161"/>
      <c r="AL21" s="161"/>
    </row>
    <row r="22" spans="1:38" ht="93" customHeight="1" x14ac:dyDescent="0.25">
      <c r="A22" s="162" t="s">
        <v>250</v>
      </c>
      <c r="B22" s="163">
        <v>0</v>
      </c>
      <c r="C22" s="195"/>
      <c r="D22" s="164">
        <v>0</v>
      </c>
      <c r="E22" s="196" t="str">
        <f t="shared" si="0"/>
        <v/>
      </c>
      <c r="F22" s="196" t="str">
        <f t="shared" si="1"/>
        <v/>
      </c>
      <c r="G22" s="163" t="str">
        <f t="shared" si="2"/>
        <v/>
      </c>
      <c r="H22" s="165"/>
      <c r="I22" s="165"/>
      <c r="J22" s="165"/>
      <c r="K22" s="165"/>
      <c r="L22" s="165"/>
      <c r="M22" s="165"/>
      <c r="N22" s="165"/>
      <c r="O22" s="165"/>
      <c r="P22" s="165"/>
      <c r="AC22" s="161"/>
      <c r="AD22" s="182"/>
      <c r="AE22" s="182"/>
      <c r="AF22" s="182"/>
      <c r="AG22" s="182"/>
      <c r="AH22" s="182"/>
      <c r="AI22" s="182"/>
      <c r="AJ22" s="169"/>
      <c r="AK22" s="161"/>
      <c r="AL22" s="161"/>
    </row>
    <row r="23" spans="1:38" ht="93" customHeight="1" x14ac:dyDescent="0.3">
      <c r="A23" s="162" t="s">
        <v>251</v>
      </c>
      <c r="B23" s="163">
        <v>0</v>
      </c>
      <c r="C23" s="195"/>
      <c r="D23" s="164">
        <v>0</v>
      </c>
      <c r="E23" s="196" t="str">
        <f t="shared" si="0"/>
        <v/>
      </c>
      <c r="F23" s="196" t="str">
        <f t="shared" si="1"/>
        <v/>
      </c>
      <c r="G23" s="163" t="str">
        <f t="shared" si="2"/>
        <v/>
      </c>
      <c r="H23" s="165"/>
      <c r="I23" s="165"/>
      <c r="J23" s="165"/>
      <c r="K23" s="165"/>
      <c r="L23" s="165"/>
      <c r="M23" s="165"/>
      <c r="N23" s="165"/>
      <c r="O23" s="165"/>
      <c r="P23" s="165"/>
    </row>
    <row r="24" spans="1:38" ht="93" customHeight="1" x14ac:dyDescent="0.3">
      <c r="A24" s="162" t="s">
        <v>252</v>
      </c>
      <c r="B24" s="163">
        <v>0</v>
      </c>
      <c r="C24" s="195"/>
      <c r="D24" s="164">
        <v>0</v>
      </c>
      <c r="E24" s="196" t="str">
        <f t="shared" si="0"/>
        <v/>
      </c>
      <c r="F24" s="196" t="str">
        <f t="shared" si="1"/>
        <v/>
      </c>
      <c r="G24" s="163" t="str">
        <f t="shared" si="2"/>
        <v/>
      </c>
      <c r="H24" s="165"/>
      <c r="I24" s="165"/>
      <c r="J24" s="165"/>
      <c r="K24" s="165"/>
      <c r="L24" s="165"/>
      <c r="M24" s="165"/>
      <c r="N24" s="165"/>
      <c r="O24" s="165"/>
      <c r="P24" s="165"/>
    </row>
    <row r="25" spans="1:38" ht="93" customHeight="1" x14ac:dyDescent="0.3">
      <c r="A25" s="162" t="s">
        <v>253</v>
      </c>
      <c r="B25" s="163">
        <v>0</v>
      </c>
      <c r="C25" s="195"/>
      <c r="D25" s="164">
        <v>0</v>
      </c>
      <c r="E25" s="196" t="str">
        <f t="shared" si="0"/>
        <v/>
      </c>
      <c r="F25" s="196" t="str">
        <f t="shared" si="1"/>
        <v/>
      </c>
      <c r="G25" s="163" t="str">
        <f t="shared" si="2"/>
        <v/>
      </c>
      <c r="H25" s="165"/>
      <c r="I25" s="165"/>
      <c r="J25" s="165"/>
      <c r="K25" s="165"/>
      <c r="L25" s="165"/>
      <c r="M25" s="165"/>
      <c r="N25" s="165"/>
      <c r="O25" s="165"/>
      <c r="P25" s="165"/>
    </row>
    <row r="26" spans="1:38" ht="93" customHeight="1" x14ac:dyDescent="0.3">
      <c r="A26" s="162" t="s">
        <v>254</v>
      </c>
      <c r="B26" s="163">
        <v>0</v>
      </c>
      <c r="C26" s="195"/>
      <c r="D26" s="164">
        <v>0</v>
      </c>
      <c r="E26" s="196" t="str">
        <f t="shared" si="0"/>
        <v/>
      </c>
      <c r="F26" s="196" t="str">
        <f t="shared" si="1"/>
        <v/>
      </c>
      <c r="G26" s="163" t="str">
        <f t="shared" si="2"/>
        <v/>
      </c>
      <c r="H26" s="165"/>
      <c r="I26" s="165"/>
      <c r="J26" s="165"/>
      <c r="K26" s="165"/>
      <c r="L26" s="165"/>
      <c r="M26" s="165"/>
      <c r="N26" s="165"/>
      <c r="O26" s="165"/>
      <c r="P26" s="165"/>
    </row>
    <row r="27" spans="1:38" ht="14.55" customHeight="1" x14ac:dyDescent="0.3">
      <c r="B27" s="147"/>
      <c r="D27" s="147"/>
      <c r="G27" s="147"/>
      <c r="H27" s="147"/>
      <c r="I27" s="147"/>
      <c r="J27" s="147"/>
      <c r="K27" s="147"/>
      <c r="L27" s="147"/>
      <c r="M27" s="147"/>
      <c r="N27" s="147"/>
      <c r="O27" s="147"/>
      <c r="P27" s="147"/>
      <c r="AA27" s="151"/>
      <c r="AB27" s="151"/>
      <c r="AC27" s="151"/>
      <c r="AD27" s="151"/>
      <c r="AE27" s="151"/>
      <c r="AF27" s="147"/>
      <c r="AG27" s="147"/>
      <c r="AH27" s="147"/>
      <c r="AI27" s="147"/>
      <c r="AJ27" s="147"/>
    </row>
    <row r="28" spans="1:38" ht="39" hidden="1" customHeight="1" x14ac:dyDescent="0.3">
      <c r="B28" s="147"/>
      <c r="D28" s="147"/>
      <c r="G28" s="147"/>
      <c r="H28" s="147"/>
      <c r="I28" s="147"/>
      <c r="J28" s="147"/>
      <c r="K28" s="147"/>
      <c r="L28" s="147"/>
      <c r="M28" s="147"/>
      <c r="N28" s="147"/>
      <c r="O28" s="147"/>
      <c r="P28" s="147"/>
      <c r="AA28" s="151"/>
      <c r="AB28" s="151"/>
      <c r="AC28" s="151"/>
      <c r="AD28" s="151"/>
      <c r="AE28" s="151"/>
      <c r="AF28" s="147"/>
      <c r="AG28" s="147"/>
      <c r="AH28" s="147"/>
      <c r="AI28" s="147"/>
      <c r="AJ28" s="147"/>
    </row>
    <row r="29" spans="1:38" ht="19.5" hidden="1" customHeight="1" x14ac:dyDescent="0.3">
      <c r="B29" s="147"/>
      <c r="D29" s="147"/>
      <c r="G29" s="147"/>
      <c r="H29" s="147"/>
      <c r="I29" s="147"/>
      <c r="J29" s="147"/>
      <c r="K29" s="147"/>
      <c r="L29" s="147"/>
      <c r="M29" s="147"/>
      <c r="N29" s="147"/>
      <c r="O29" s="147"/>
      <c r="P29" s="147"/>
      <c r="AA29" s="151"/>
      <c r="AB29" s="151"/>
      <c r="AC29" s="151"/>
      <c r="AD29" s="151"/>
      <c r="AE29" s="151"/>
      <c r="AF29" s="147"/>
      <c r="AG29" s="147"/>
      <c r="AH29" s="147"/>
      <c r="AI29" s="147"/>
      <c r="AJ29" s="147"/>
    </row>
    <row r="30" spans="1:38" ht="19.5" hidden="1" customHeight="1" x14ac:dyDescent="0.3">
      <c r="B30" s="147"/>
      <c r="D30" s="147"/>
      <c r="G30" s="147"/>
      <c r="H30" s="147"/>
      <c r="I30" s="147"/>
      <c r="J30" s="147"/>
      <c r="K30" s="147"/>
      <c r="L30" s="147"/>
      <c r="M30" s="147"/>
      <c r="N30" s="147"/>
      <c r="O30" s="147"/>
      <c r="P30" s="147"/>
      <c r="AA30" s="151"/>
      <c r="AB30" s="151"/>
      <c r="AC30" s="151"/>
      <c r="AD30" s="151"/>
      <c r="AE30" s="151"/>
      <c r="AF30" s="147"/>
      <c r="AG30" s="147"/>
      <c r="AH30" s="147"/>
      <c r="AI30" s="147"/>
      <c r="AJ30" s="147"/>
    </row>
    <row r="31" spans="1:38" ht="19.5" hidden="1" customHeight="1" x14ac:dyDescent="0.3">
      <c r="B31" s="147"/>
      <c r="D31" s="147"/>
      <c r="G31" s="147"/>
      <c r="H31" s="147"/>
      <c r="I31" s="147"/>
      <c r="J31" s="147"/>
      <c r="K31" s="147"/>
      <c r="L31" s="147"/>
      <c r="M31" s="147"/>
      <c r="N31" s="147"/>
      <c r="O31" s="147"/>
      <c r="P31" s="147"/>
      <c r="AA31" s="151"/>
      <c r="AB31" s="151"/>
      <c r="AC31" s="151"/>
      <c r="AD31" s="151"/>
      <c r="AE31" s="151"/>
      <c r="AF31" s="147"/>
      <c r="AG31" s="147"/>
      <c r="AH31" s="147"/>
      <c r="AI31" s="147"/>
      <c r="AJ31" s="147"/>
    </row>
    <row r="32" spans="1:38" ht="19.5" hidden="1" customHeight="1" x14ac:dyDescent="0.3">
      <c r="B32" s="147"/>
      <c r="D32" s="147"/>
      <c r="G32" s="147"/>
      <c r="H32" s="147"/>
      <c r="I32" s="147"/>
      <c r="J32" s="147"/>
      <c r="K32" s="147"/>
      <c r="L32" s="147"/>
      <c r="M32" s="147"/>
      <c r="N32" s="147"/>
      <c r="O32" s="147"/>
      <c r="P32" s="147"/>
      <c r="AA32" s="151"/>
      <c r="AB32" s="151"/>
      <c r="AC32" s="151"/>
      <c r="AD32" s="151"/>
      <c r="AE32" s="151"/>
      <c r="AF32" s="147"/>
      <c r="AG32" s="147"/>
      <c r="AH32" s="147"/>
      <c r="AI32" s="147"/>
      <c r="AJ32" s="147"/>
    </row>
    <row r="33" spans="2:36" ht="19.5" hidden="1" customHeight="1" x14ac:dyDescent="0.3">
      <c r="B33" s="147"/>
      <c r="D33" s="147"/>
      <c r="G33" s="147"/>
      <c r="H33" s="147"/>
      <c r="I33" s="147"/>
      <c r="J33" s="147"/>
      <c r="K33" s="147"/>
      <c r="L33" s="147"/>
      <c r="M33" s="147"/>
      <c r="N33" s="147"/>
      <c r="O33" s="147"/>
      <c r="P33" s="147"/>
      <c r="AA33" s="151"/>
      <c r="AB33" s="151"/>
      <c r="AC33" s="151"/>
      <c r="AD33" s="151"/>
      <c r="AE33" s="151"/>
      <c r="AF33" s="147"/>
      <c r="AG33" s="147"/>
      <c r="AH33" s="147"/>
      <c r="AI33" s="147"/>
      <c r="AJ33" s="147"/>
    </row>
    <row r="35" spans="2:36" ht="13.2" customHeight="1" x14ac:dyDescent="0.3"/>
    <row r="36" spans="2:36" ht="13.2" customHeight="1" x14ac:dyDescent="0.3"/>
  </sheetData>
  <mergeCells count="9">
    <mergeCell ref="T4:X4"/>
    <mergeCell ref="I7:I11"/>
    <mergeCell ref="K3:V3"/>
    <mergeCell ref="A1:D1"/>
    <mergeCell ref="B3:D3"/>
    <mergeCell ref="E5:G5"/>
    <mergeCell ref="I4:O4"/>
    <mergeCell ref="Q7:Q11"/>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00000000-0002-0000-03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00000000-0002-0000-0300-000001000000}"/>
    <dataValidation allowBlank="1" showInputMessage="1" showErrorMessage="1" prompt="Es la materialización del riesgo y las consecuencias de su aparición. Su escala es: 5 bajo impacto, 10 medio, 20 alto impacto._x000a_" sqref="JD6:JJ6" xr:uid="{00000000-0002-0000-0300-000002000000}"/>
  </dataValidations>
  <printOptions horizontalCentered="1" verticalCentered="1"/>
  <pageMargins left="0.31496062992125978" right="0.27559055118110237" top="0.23622047244094491" bottom="0.15748031496062989" header="0" footer="0"/>
  <pageSetup paperSize="5" scale="65"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H72"/>
  <sheetViews>
    <sheetView showGridLines="0" zoomScaleNormal="100" workbookViewId="0">
      <selection activeCell="F11" sqref="F11"/>
    </sheetView>
  </sheetViews>
  <sheetFormatPr baseColWidth="10" defaultColWidth="0" defaultRowHeight="0" customHeight="1" zeroHeight="1" x14ac:dyDescent="0.3"/>
  <cols>
    <col min="1" max="1" width="14.6640625" style="147" customWidth="1"/>
    <col min="2" max="2" width="9.21875" style="151" bestFit="1" customWidth="1"/>
    <col min="3" max="4" width="15.44140625" style="151" customWidth="1"/>
    <col min="5" max="6" width="15.44140625" style="197" customWidth="1"/>
    <col min="7" max="7" width="15.44140625" style="151" customWidth="1"/>
    <col min="8" max="8" width="3.77734375" style="151" customWidth="1"/>
    <col min="9" max="9" width="7.44140625" style="151" customWidth="1"/>
    <col min="10" max="10" width="14" style="151" customWidth="1"/>
    <col min="11" max="15" width="12.44140625" style="151" customWidth="1"/>
    <col min="16" max="16" width="3.77734375" style="151" customWidth="1"/>
    <col min="17" max="17" width="4.77734375" style="147" hidden="1" customWidth="1"/>
    <col min="18" max="18" width="6.21875" style="147" hidden="1" customWidth="1"/>
    <col min="19" max="24" width="14" style="147" hidden="1" customWidth="1"/>
    <col min="25" max="29" width="11.44140625" style="147" customWidth="1"/>
    <col min="30" max="30" width="5.44140625" style="147" bestFit="1" customWidth="1"/>
    <col min="31" max="31" width="26.77734375" style="147" customWidth="1"/>
    <col min="32" max="32" width="22.77734375" style="151" customWidth="1"/>
    <col min="33" max="36" width="22.77734375" style="151" hidden="1" customWidth="1"/>
    <col min="37" max="37" width="23.44140625" style="147" hidden="1" customWidth="1"/>
    <col min="38" max="265" width="11.44140625" style="147" hidden="1" customWidth="1"/>
    <col min="266" max="266" width="12.44140625" style="147" hidden="1" customWidth="1"/>
    <col min="267" max="267" width="47" style="147" hidden="1" customWidth="1"/>
    <col min="268" max="268" width="35" style="147" hidden="1" customWidth="1"/>
    <col min="269" max="269" width="14.44140625" style="147" hidden="1" customWidth="1"/>
    <col min="270" max="16384" width="14.44140625" style="147" hidden="1"/>
  </cols>
  <sheetData>
    <row r="1" spans="1:38" s="128" customFormat="1" ht="13.2" customHeight="1" x14ac:dyDescent="0.25">
      <c r="A1" s="130"/>
      <c r="B1" s="122"/>
      <c r="C1" s="122"/>
      <c r="D1" s="122"/>
      <c r="E1" s="190"/>
      <c r="F1" s="190"/>
      <c r="G1" s="122"/>
      <c r="H1" s="122"/>
      <c r="N1" s="127"/>
      <c r="O1" s="127"/>
      <c r="P1" s="122"/>
      <c r="AF1" s="129"/>
      <c r="AG1" s="129"/>
      <c r="AH1" s="129"/>
      <c r="AI1" s="129"/>
      <c r="AJ1" s="129"/>
    </row>
    <row r="2" spans="1:38" s="128" customFormat="1" ht="33" customHeight="1" x14ac:dyDescent="0.3">
      <c r="A2" s="359" t="s">
        <v>260</v>
      </c>
      <c r="B2" s="340"/>
      <c r="C2" s="340"/>
      <c r="D2" s="239"/>
      <c r="E2" s="192"/>
      <c r="F2" s="190"/>
      <c r="G2" s="122"/>
      <c r="H2" s="122"/>
      <c r="I2" s="198"/>
      <c r="J2" s="198"/>
      <c r="K2" s="138"/>
      <c r="L2" s="138"/>
      <c r="M2" s="138"/>
      <c r="N2" s="127"/>
      <c r="O2" s="127"/>
      <c r="P2" s="122"/>
      <c r="AF2" s="129"/>
      <c r="AG2" s="129"/>
      <c r="AH2" s="129"/>
      <c r="AI2" s="129"/>
      <c r="AJ2" s="129"/>
    </row>
    <row r="3" spans="1:38" s="128" customFormat="1" ht="33" customHeight="1" x14ac:dyDescent="0.3">
      <c r="A3" s="136" t="s">
        <v>61</v>
      </c>
      <c r="B3" s="341" t="str">
        <f>'2. MATRIZ DE RIESGOS'!D6</f>
        <v>Gestión de Comunicaciones</v>
      </c>
      <c r="C3" s="340"/>
      <c r="D3" s="239"/>
      <c r="E3" s="192"/>
      <c r="F3" s="190"/>
      <c r="G3" s="122"/>
      <c r="H3" s="122"/>
      <c r="I3" s="198"/>
      <c r="J3" s="198"/>
      <c r="K3" s="138"/>
      <c r="L3" s="138"/>
      <c r="M3" s="138"/>
      <c r="N3" s="127"/>
      <c r="O3" s="127"/>
      <c r="P3" s="122"/>
      <c r="AF3" s="129"/>
      <c r="AG3" s="129"/>
      <c r="AH3" s="129"/>
      <c r="AI3" s="129"/>
      <c r="AJ3" s="129"/>
    </row>
    <row r="4" spans="1:38" s="128" customFormat="1" ht="14.4" customHeight="1" thickBot="1" x14ac:dyDescent="0.3">
      <c r="D4" s="192"/>
      <c r="E4" s="192"/>
      <c r="F4" s="193"/>
      <c r="AF4" s="129"/>
      <c r="AG4" s="129"/>
      <c r="AH4" s="129"/>
      <c r="AI4" s="129"/>
      <c r="AJ4" s="129"/>
    </row>
    <row r="5" spans="1:38" s="128" customFormat="1" ht="13.8" customHeight="1" thickBot="1" x14ac:dyDescent="0.35">
      <c r="A5" s="360" t="s">
        <v>221</v>
      </c>
      <c r="B5" s="361"/>
      <c r="C5" s="361"/>
      <c r="D5" s="361"/>
      <c r="E5" s="361"/>
      <c r="F5" s="361"/>
      <c r="G5" s="362"/>
      <c r="I5" s="360" t="s">
        <v>256</v>
      </c>
      <c r="J5" s="361"/>
      <c r="K5" s="361"/>
      <c r="L5" s="361"/>
      <c r="M5" s="361"/>
      <c r="N5" s="361"/>
      <c r="O5" s="362"/>
      <c r="R5" s="139"/>
      <c r="S5" s="140"/>
      <c r="T5" s="333" t="s">
        <v>222</v>
      </c>
      <c r="U5" s="334"/>
      <c r="V5" s="334"/>
      <c r="W5" s="334"/>
      <c r="X5" s="335"/>
      <c r="AF5" s="129"/>
      <c r="AG5" s="129"/>
      <c r="AH5" s="129"/>
      <c r="AI5" s="129"/>
      <c r="AJ5" s="129"/>
    </row>
    <row r="6" spans="1:38" ht="13.2" customHeight="1" x14ac:dyDescent="0.3">
      <c r="A6" s="144"/>
      <c r="B6" s="145"/>
      <c r="C6" s="333" t="s">
        <v>222</v>
      </c>
      <c r="D6" s="334"/>
      <c r="E6" s="334"/>
      <c r="F6" s="334"/>
      <c r="G6" s="335"/>
      <c r="H6" s="143"/>
      <c r="I6" s="144"/>
      <c r="J6" s="145"/>
      <c r="K6" s="333" t="s">
        <v>222</v>
      </c>
      <c r="L6" s="334"/>
      <c r="M6" s="334"/>
      <c r="N6" s="334"/>
      <c r="O6" s="335"/>
      <c r="P6" s="143"/>
      <c r="R6" s="146"/>
      <c r="T6" s="148">
        <v>0.2</v>
      </c>
      <c r="U6" s="148">
        <v>0.4</v>
      </c>
      <c r="V6" s="148">
        <v>0.6</v>
      </c>
      <c r="W6" s="148">
        <v>0.8</v>
      </c>
      <c r="X6" s="149">
        <v>1</v>
      </c>
      <c r="Y6" s="150"/>
      <c r="Z6" s="150"/>
      <c r="AA6" s="150"/>
      <c r="AB6" s="150"/>
      <c r="AC6" s="150"/>
      <c r="AD6" s="150"/>
      <c r="AE6" s="150"/>
    </row>
    <row r="7" spans="1:38" ht="13.2" customHeight="1" x14ac:dyDescent="0.25">
      <c r="A7" s="146"/>
      <c r="B7" s="155"/>
      <c r="C7" s="156" t="s">
        <v>229</v>
      </c>
      <c r="D7" s="156" t="s">
        <v>230</v>
      </c>
      <c r="E7" s="156" t="s">
        <v>150</v>
      </c>
      <c r="F7" s="156" t="s">
        <v>122</v>
      </c>
      <c r="G7" s="157" t="s">
        <v>231</v>
      </c>
      <c r="H7" s="143"/>
      <c r="I7" s="146"/>
      <c r="J7" s="155"/>
      <c r="K7" s="156" t="s">
        <v>229</v>
      </c>
      <c r="L7" s="156" t="s">
        <v>230</v>
      </c>
      <c r="M7" s="156" t="s">
        <v>150</v>
      </c>
      <c r="N7" s="156" t="s">
        <v>122</v>
      </c>
      <c r="O7" s="157" t="s">
        <v>231</v>
      </c>
      <c r="P7" s="143"/>
      <c r="R7" s="146"/>
      <c r="S7" s="158"/>
      <c r="T7" s="159" t="s">
        <v>229</v>
      </c>
      <c r="U7" s="159" t="s">
        <v>230</v>
      </c>
      <c r="V7" s="159" t="s">
        <v>150</v>
      </c>
      <c r="W7" s="159" t="s">
        <v>122</v>
      </c>
      <c r="X7" s="160" t="s">
        <v>231</v>
      </c>
      <c r="AA7" s="150"/>
      <c r="AB7" s="150"/>
      <c r="AC7" s="161"/>
      <c r="AD7" s="161"/>
      <c r="AE7" s="161"/>
      <c r="AF7" s="161"/>
      <c r="AG7" s="161"/>
      <c r="AH7" s="161"/>
      <c r="AI7" s="161"/>
      <c r="AJ7" s="161"/>
      <c r="AK7" s="161"/>
      <c r="AL7" s="161"/>
    </row>
    <row r="8" spans="1:38" ht="55.5" customHeight="1" x14ac:dyDescent="0.25">
      <c r="A8" s="336" t="s">
        <v>232</v>
      </c>
      <c r="B8" s="156" t="s">
        <v>233</v>
      </c>
      <c r="C8" s="166" t="str">
        <f>+'MAPA CALOR INHERENTE'!I7</f>
        <v xml:space="preserve">                   </v>
      </c>
      <c r="D8" s="166" t="str">
        <f>+'MAPA CALOR INHERENTE'!J7</f>
        <v xml:space="preserve">                   </v>
      </c>
      <c r="E8" s="166" t="str">
        <f>+'MAPA CALOR INHERENTE'!K7</f>
        <v xml:space="preserve">                   </v>
      </c>
      <c r="F8" s="166" t="str">
        <f>+'MAPA CALOR INHERENTE'!L7</f>
        <v xml:space="preserve">                   </v>
      </c>
      <c r="G8" s="167" t="str">
        <f>+'MAPA CALOR INHERENTE'!M7</f>
        <v xml:space="preserve">                   </v>
      </c>
      <c r="H8" s="165"/>
      <c r="I8" s="336" t="s">
        <v>232</v>
      </c>
      <c r="J8" s="156" t="s">
        <v>233</v>
      </c>
      <c r="K8" s="166" t="str">
        <f>+'MAPA CALOR RESIDUAL'!K7</f>
        <v xml:space="preserve">                   </v>
      </c>
      <c r="L8" s="166" t="str">
        <f>+'MAPA CALOR RESIDUAL'!L7</f>
        <v xml:space="preserve">                   </v>
      </c>
      <c r="M8" s="166" t="str">
        <f>+'MAPA CALOR RESIDUAL'!M7</f>
        <v xml:space="preserve">                   </v>
      </c>
      <c r="N8" s="166" t="str">
        <f>+'MAPA CALOR RESIDUAL'!N7</f>
        <v xml:space="preserve">                   </v>
      </c>
      <c r="O8" s="167" t="str">
        <f>+'MAPA CALOR RESIDUAL'!O7</f>
        <v xml:space="preserve">                   </v>
      </c>
      <c r="P8" s="165"/>
      <c r="Q8" s="356" t="s">
        <v>232</v>
      </c>
      <c r="R8" s="168">
        <v>1</v>
      </c>
      <c r="S8" s="159" t="s">
        <v>233</v>
      </c>
      <c r="T8" s="166" t="s">
        <v>234</v>
      </c>
      <c r="U8" s="166" t="s">
        <v>234</v>
      </c>
      <c r="V8" s="166" t="s">
        <v>234</v>
      </c>
      <c r="W8" s="166" t="s">
        <v>234</v>
      </c>
      <c r="X8" s="167" t="s">
        <v>235</v>
      </c>
      <c r="AA8" s="150"/>
      <c r="AB8" s="150"/>
      <c r="AC8" s="161"/>
      <c r="AD8" s="161"/>
      <c r="AE8" s="161"/>
      <c r="AF8" s="169"/>
      <c r="AG8" s="169"/>
      <c r="AH8" s="169"/>
      <c r="AI8" s="169"/>
      <c r="AJ8" s="169"/>
      <c r="AK8" s="161"/>
      <c r="AL8" s="161"/>
    </row>
    <row r="9" spans="1:38" ht="55.5" customHeight="1" x14ac:dyDescent="0.25">
      <c r="A9" s="337"/>
      <c r="B9" s="156" t="s">
        <v>121</v>
      </c>
      <c r="C9" s="170" t="str">
        <f>+'MAPA CALOR INHERENTE'!I8</f>
        <v xml:space="preserve">                   </v>
      </c>
      <c r="D9" s="170" t="str">
        <f>+'MAPA CALOR INHERENTE'!J8</f>
        <v xml:space="preserve">                   </v>
      </c>
      <c r="E9" s="166" t="str">
        <f>+'MAPA CALOR INHERENTE'!K8</f>
        <v xml:space="preserve">  GC7                 </v>
      </c>
      <c r="F9" s="166" t="str">
        <f>+'MAPA CALOR INHERENTE'!L8</f>
        <v xml:space="preserve">GC5                   </v>
      </c>
      <c r="G9" s="167" t="str">
        <f>+'MAPA CALOR INHERENTE'!M8</f>
        <v xml:space="preserve">                   </v>
      </c>
      <c r="H9" s="165"/>
      <c r="I9" s="337"/>
      <c r="J9" s="156" t="s">
        <v>121</v>
      </c>
      <c r="K9" s="170" t="str">
        <f>+'MAPA CALOR RESIDUAL'!K8</f>
        <v xml:space="preserve">                   </v>
      </c>
      <c r="L9" s="170" t="str">
        <f>+'MAPA CALOR RESIDUAL'!L8</f>
        <v xml:space="preserve">                   </v>
      </c>
      <c r="M9" s="166" t="s">
        <v>261</v>
      </c>
      <c r="N9" s="166" t="str">
        <f>+'MAPA CALOR RESIDUAL'!N8</f>
        <v xml:space="preserve">                   </v>
      </c>
      <c r="O9" s="167" t="str">
        <f>+'MAPA CALOR RESIDUAL'!O8</f>
        <v xml:space="preserve">                   </v>
      </c>
      <c r="P9" s="165"/>
      <c r="Q9" s="357"/>
      <c r="R9" s="168">
        <v>0.8</v>
      </c>
      <c r="S9" s="159" t="s">
        <v>121</v>
      </c>
      <c r="T9" s="170" t="s">
        <v>150</v>
      </c>
      <c r="U9" s="170" t="s">
        <v>150</v>
      </c>
      <c r="V9" s="166" t="s">
        <v>234</v>
      </c>
      <c r="W9" s="166" t="s">
        <v>234</v>
      </c>
      <c r="X9" s="167" t="s">
        <v>235</v>
      </c>
      <c r="AA9" s="150"/>
      <c r="AB9" s="150"/>
      <c r="AC9" s="161"/>
      <c r="AD9" s="171"/>
      <c r="AE9" s="172"/>
      <c r="AF9" s="169"/>
      <c r="AG9" s="169"/>
      <c r="AH9" s="169"/>
      <c r="AI9" s="169"/>
      <c r="AJ9" s="169"/>
      <c r="AK9" s="161"/>
      <c r="AL9" s="161"/>
    </row>
    <row r="10" spans="1:38" ht="55.5" customHeight="1" x14ac:dyDescent="0.25">
      <c r="A10" s="337"/>
      <c r="B10" s="156" t="s">
        <v>149</v>
      </c>
      <c r="C10" s="170" t="str">
        <f>+'MAPA CALOR INHERENTE'!I9</f>
        <v xml:space="preserve">                   </v>
      </c>
      <c r="D10" s="170" t="str">
        <f>+'MAPA CALOR INHERENTE'!J9</f>
        <v xml:space="preserve">                   </v>
      </c>
      <c r="E10" s="170" t="str">
        <f>+'MAPA CALOR INHERENTE'!K9</f>
        <v xml:space="preserve"> GC6                  </v>
      </c>
      <c r="F10" s="166" t="str">
        <f>+'MAPA CALOR INHERENTE'!L9</f>
        <v xml:space="preserve">                   </v>
      </c>
      <c r="G10" s="167" t="str">
        <f>+'MAPA CALOR INHERENTE'!M9</f>
        <v xml:space="preserve">                   </v>
      </c>
      <c r="H10" s="165"/>
      <c r="I10" s="337"/>
      <c r="J10" s="156" t="s">
        <v>149</v>
      </c>
      <c r="K10" s="170" t="str">
        <f>+'MAPA CALOR RESIDUAL'!K9</f>
        <v xml:space="preserve">                   </v>
      </c>
      <c r="L10" s="170" t="str">
        <f>+'MAPA CALOR RESIDUAL'!L9</f>
        <v xml:space="preserve">                   </v>
      </c>
      <c r="M10" s="170" t="str">
        <f>+'MAPA CALOR RESIDUAL'!M9</f>
        <v xml:space="preserve">GC5                   </v>
      </c>
      <c r="N10" s="166" t="str">
        <f>+'MAPA CALOR RESIDUAL'!N9</f>
        <v xml:space="preserve">                   </v>
      </c>
      <c r="O10" s="167" t="str">
        <f>+'MAPA CALOR RESIDUAL'!O9</f>
        <v xml:space="preserve">                   </v>
      </c>
      <c r="P10" s="165"/>
      <c r="Q10" s="357"/>
      <c r="R10" s="168">
        <v>0.6</v>
      </c>
      <c r="S10" s="159" t="s">
        <v>149</v>
      </c>
      <c r="T10" s="170" t="s">
        <v>150</v>
      </c>
      <c r="U10" s="170" t="s">
        <v>150</v>
      </c>
      <c r="V10" s="170" t="s">
        <v>150</v>
      </c>
      <c r="W10" s="166" t="s">
        <v>234</v>
      </c>
      <c r="X10" s="167" t="s">
        <v>235</v>
      </c>
      <c r="AA10" s="150"/>
      <c r="AB10" s="150"/>
      <c r="AC10" s="161"/>
      <c r="AD10" s="171"/>
      <c r="AE10" s="172"/>
      <c r="AF10" s="169"/>
      <c r="AG10" s="169"/>
      <c r="AH10" s="169"/>
      <c r="AI10" s="169"/>
      <c r="AJ10" s="173"/>
      <c r="AK10" s="161"/>
      <c r="AL10" s="161"/>
    </row>
    <row r="11" spans="1:38" ht="55.5" customHeight="1" x14ac:dyDescent="0.25">
      <c r="A11" s="337"/>
      <c r="B11" s="156" t="s">
        <v>187</v>
      </c>
      <c r="C11" s="174" t="s">
        <v>261</v>
      </c>
      <c r="D11" s="170" t="str">
        <f>+'MAPA CALOR INHERENTE'!J10</f>
        <v xml:space="preserve">                   </v>
      </c>
      <c r="E11" s="170" t="str">
        <f>+'MAPA CALOR INHERENTE'!K10</f>
        <v xml:space="preserve">                   </v>
      </c>
      <c r="F11" s="166" t="str">
        <f>+'MAPA CALOR INHERENTE'!L10</f>
        <v xml:space="preserve">   GC8                </v>
      </c>
      <c r="G11" s="167" t="str">
        <f>+'MAPA CALOR INHERENTE'!M10</f>
        <v xml:space="preserve">                   </v>
      </c>
      <c r="H11" s="165"/>
      <c r="I11" s="337"/>
      <c r="J11" s="156" t="s">
        <v>187</v>
      </c>
      <c r="K11" s="174" t="str">
        <f>+'MAPA CALOR RESIDUAL'!K10</f>
        <v xml:space="preserve">                   </v>
      </c>
      <c r="L11" s="170" t="str">
        <f>+'MAPA CALOR RESIDUAL'!L10</f>
        <v xml:space="preserve">                   </v>
      </c>
      <c r="M11" s="170" t="str">
        <f>+'MAPA CALOR RESIDUAL'!M10</f>
        <v xml:space="preserve">                   </v>
      </c>
      <c r="N11" s="166" t="str">
        <f>+'MAPA CALOR RESIDUAL'!N10</f>
        <v xml:space="preserve">                   </v>
      </c>
      <c r="O11" s="167" t="str">
        <f>+'MAPA CALOR RESIDUAL'!O10</f>
        <v xml:space="preserve">                   </v>
      </c>
      <c r="P11" s="165"/>
      <c r="Q11" s="357"/>
      <c r="R11" s="168">
        <v>0.4</v>
      </c>
      <c r="S11" s="159" t="s">
        <v>187</v>
      </c>
      <c r="T11" s="174" t="s">
        <v>236</v>
      </c>
      <c r="U11" s="170" t="s">
        <v>150</v>
      </c>
      <c r="V11" s="170" t="s">
        <v>150</v>
      </c>
      <c r="W11" s="166" t="s">
        <v>234</v>
      </c>
      <c r="X11" s="167" t="s">
        <v>235</v>
      </c>
      <c r="AA11" s="150"/>
      <c r="AB11" s="150"/>
      <c r="AC11" s="161"/>
      <c r="AD11" s="171"/>
      <c r="AE11" s="172"/>
      <c r="AF11" s="169"/>
      <c r="AG11" s="169"/>
      <c r="AH11" s="169"/>
      <c r="AI11" s="173"/>
      <c r="AJ11" s="169"/>
      <c r="AK11" s="161"/>
      <c r="AL11" s="161"/>
    </row>
    <row r="12" spans="1:38" ht="55.5" customHeight="1" thickBot="1" x14ac:dyDescent="0.3">
      <c r="A12" s="338"/>
      <c r="B12" s="175" t="s">
        <v>238</v>
      </c>
      <c r="C12" s="176" t="str">
        <f>+'MAPA CALOR INHERENTE'!I11</f>
        <v xml:space="preserve">                   </v>
      </c>
      <c r="D12" s="176" t="str">
        <f>+'MAPA CALOR INHERENTE'!J11</f>
        <v xml:space="preserve">                   </v>
      </c>
      <c r="E12" s="177" t="str">
        <f>+'MAPA CALOR INHERENTE'!K11</f>
        <v xml:space="preserve">                   </v>
      </c>
      <c r="F12" s="178" t="str">
        <f>+'MAPA CALOR INHERENTE'!L11</f>
        <v xml:space="preserve">                   </v>
      </c>
      <c r="G12" s="179" t="str">
        <f>+'MAPA CALOR INHERENTE'!M11</f>
        <v xml:space="preserve">                   </v>
      </c>
      <c r="H12" s="165"/>
      <c r="I12" s="338"/>
      <c r="J12" s="175" t="s">
        <v>238</v>
      </c>
      <c r="K12" s="176" t="str">
        <f>+'MAPA CALOR RESIDUAL'!K11</f>
        <v xml:space="preserve">                   </v>
      </c>
      <c r="L12" s="176" t="str">
        <f>+'MAPA CALOR RESIDUAL'!L11</f>
        <v xml:space="preserve">                   </v>
      </c>
      <c r="M12" s="177" t="str">
        <f>+'MAPA CALOR RESIDUAL'!M11</f>
        <v xml:space="preserve"> GC6 GC7 GC8                </v>
      </c>
      <c r="N12" s="178" t="str">
        <f>+'MAPA CALOR RESIDUAL'!N11</f>
        <v xml:space="preserve">                   </v>
      </c>
      <c r="O12" s="179" t="str">
        <f>+'MAPA CALOR RESIDUAL'!O11</f>
        <v xml:space="preserve">                   </v>
      </c>
      <c r="P12" s="165"/>
      <c r="Q12" s="358"/>
      <c r="R12" s="180">
        <v>0.2</v>
      </c>
      <c r="S12" s="181" t="s">
        <v>238</v>
      </c>
      <c r="T12" s="176" t="s">
        <v>236</v>
      </c>
      <c r="U12" s="176" t="s">
        <v>236</v>
      </c>
      <c r="V12" s="177" t="s">
        <v>150</v>
      </c>
      <c r="W12" s="178" t="s">
        <v>234</v>
      </c>
      <c r="X12" s="179" t="s">
        <v>235</v>
      </c>
      <c r="AA12" s="150"/>
      <c r="AB12" s="150"/>
      <c r="AC12" s="161"/>
      <c r="AD12" s="171"/>
      <c r="AE12" s="172"/>
      <c r="AF12" s="169"/>
      <c r="AG12" s="169"/>
      <c r="AH12" s="169"/>
      <c r="AI12" s="182"/>
      <c r="AJ12" s="169"/>
      <c r="AK12" s="161"/>
      <c r="AL12" s="161"/>
    </row>
    <row r="13" spans="1:38" ht="13.2" customHeight="1" x14ac:dyDescent="0.25">
      <c r="A13" s="151"/>
      <c r="B13" s="165"/>
      <c r="C13" s="199"/>
      <c r="D13" s="200"/>
      <c r="E13" s="201"/>
      <c r="F13" s="201"/>
      <c r="G13" s="165"/>
      <c r="H13" s="165"/>
      <c r="I13" s="165"/>
      <c r="J13" s="165"/>
      <c r="K13" s="165"/>
      <c r="L13" s="165"/>
      <c r="M13" s="165"/>
      <c r="N13" s="165"/>
      <c r="O13" s="165"/>
      <c r="P13" s="165"/>
      <c r="AA13" s="150"/>
      <c r="AB13" s="150"/>
      <c r="AC13" s="161"/>
      <c r="AD13" s="171"/>
      <c r="AE13" s="172"/>
      <c r="AF13" s="169"/>
      <c r="AG13" s="169"/>
      <c r="AH13" s="169"/>
      <c r="AI13" s="169"/>
      <c r="AJ13" s="169"/>
      <c r="AK13" s="161"/>
      <c r="AL13" s="161"/>
    </row>
    <row r="14" spans="1:38" ht="26.4" customHeight="1" x14ac:dyDescent="0.25">
      <c r="A14" s="151"/>
      <c r="B14" s="165"/>
      <c r="C14" s="199"/>
      <c r="D14" s="200"/>
      <c r="E14" s="201"/>
      <c r="F14" s="201"/>
      <c r="G14" s="165"/>
      <c r="H14" s="165"/>
      <c r="I14" s="165"/>
      <c r="J14" s="165"/>
      <c r="K14" s="165"/>
      <c r="L14" s="165"/>
      <c r="M14" s="165"/>
      <c r="N14" s="165"/>
      <c r="O14" s="165"/>
      <c r="P14" s="165"/>
      <c r="T14" s="232" t="s">
        <v>241</v>
      </c>
      <c r="V14" s="150"/>
      <c r="W14" s="150"/>
      <c r="X14" s="150"/>
      <c r="Y14" s="150"/>
      <c r="Z14" s="150"/>
      <c r="AA14" s="150"/>
      <c r="AB14" s="150"/>
      <c r="AC14" s="161"/>
      <c r="AD14" s="171"/>
      <c r="AE14" s="161"/>
      <c r="AF14" s="172"/>
      <c r="AG14" s="172"/>
      <c r="AH14" s="172"/>
      <c r="AI14" s="172"/>
      <c r="AJ14" s="172"/>
      <c r="AK14" s="161"/>
      <c r="AL14" s="161"/>
    </row>
    <row r="15" spans="1:38" ht="13.2" customHeight="1" x14ac:dyDescent="0.25">
      <c r="A15" s="151"/>
      <c r="B15" s="165"/>
      <c r="C15" s="199"/>
      <c r="D15" s="200"/>
      <c r="E15" s="201"/>
      <c r="F15" s="201"/>
      <c r="G15" s="165"/>
      <c r="H15" s="165"/>
      <c r="I15" s="165"/>
      <c r="J15" s="165"/>
      <c r="K15" s="165"/>
      <c r="L15" s="165"/>
      <c r="M15" s="165"/>
      <c r="N15" s="165"/>
      <c r="O15" s="165"/>
      <c r="P15" s="165"/>
      <c r="T15" s="183" t="s">
        <v>235</v>
      </c>
      <c r="V15" s="150"/>
      <c r="W15" s="150"/>
      <c r="X15" s="150"/>
      <c r="Y15" s="150"/>
      <c r="Z15" s="150"/>
      <c r="AA15" s="150"/>
      <c r="AB15" s="150"/>
      <c r="AC15" s="161"/>
      <c r="AD15" s="161"/>
      <c r="AE15" s="161"/>
      <c r="AF15" s="169"/>
      <c r="AG15" s="169"/>
      <c r="AH15" s="169"/>
      <c r="AI15" s="169"/>
      <c r="AJ15" s="169"/>
      <c r="AK15" s="161"/>
      <c r="AL15" s="161"/>
    </row>
    <row r="16" spans="1:38" ht="13.2" customHeight="1" x14ac:dyDescent="0.25">
      <c r="A16" s="151"/>
      <c r="B16" s="165"/>
      <c r="C16" s="199"/>
      <c r="D16" s="200"/>
      <c r="E16" s="201"/>
      <c r="F16" s="201"/>
      <c r="G16" s="165"/>
      <c r="H16" s="165"/>
      <c r="I16" s="165"/>
      <c r="J16" s="165"/>
      <c r="K16" s="165"/>
      <c r="L16" s="165"/>
      <c r="M16" s="165"/>
      <c r="N16" s="165"/>
      <c r="O16" s="165"/>
      <c r="P16" s="165"/>
      <c r="T16" s="166" t="s">
        <v>234</v>
      </c>
      <c r="U16" s="150"/>
      <c r="V16" s="150"/>
      <c r="W16" s="150"/>
      <c r="X16" s="150"/>
      <c r="Y16" s="150"/>
      <c r="Z16" s="150"/>
      <c r="AA16" s="150"/>
      <c r="AB16" s="150"/>
      <c r="AC16" s="161"/>
      <c r="AD16" s="161"/>
      <c r="AE16" s="161"/>
      <c r="AF16" s="169"/>
      <c r="AG16" s="169"/>
      <c r="AH16" s="169"/>
      <c r="AI16" s="169"/>
      <c r="AJ16" s="169"/>
      <c r="AK16" s="161"/>
      <c r="AL16" s="161"/>
    </row>
    <row r="17" spans="1:38" ht="13.2" customHeight="1" x14ac:dyDescent="0.25">
      <c r="A17" s="151"/>
      <c r="B17" s="165"/>
      <c r="C17" s="199"/>
      <c r="D17" s="200"/>
      <c r="E17" s="201"/>
      <c r="F17" s="201"/>
      <c r="G17" s="165"/>
      <c r="H17" s="165"/>
      <c r="I17" s="165"/>
      <c r="J17" s="165"/>
      <c r="K17" s="165"/>
      <c r="L17" s="165"/>
      <c r="M17" s="165"/>
      <c r="N17" s="165"/>
      <c r="O17" s="165"/>
      <c r="P17" s="165"/>
      <c r="S17" s="184"/>
      <c r="T17" s="170" t="s">
        <v>150</v>
      </c>
      <c r="U17" s="184"/>
      <c r="V17" s="184"/>
      <c r="W17" s="184"/>
      <c r="X17" s="184"/>
      <c r="Y17" s="184"/>
      <c r="Z17" s="184"/>
      <c r="AA17" s="184"/>
      <c r="AB17" s="184"/>
      <c r="AC17" s="161"/>
      <c r="AD17" s="161"/>
      <c r="AE17" s="185"/>
      <c r="AF17" s="185"/>
      <c r="AG17" s="185"/>
      <c r="AH17" s="185"/>
      <c r="AI17" s="185"/>
      <c r="AJ17" s="185"/>
      <c r="AK17" s="161"/>
      <c r="AL17" s="161"/>
    </row>
    <row r="18" spans="1:38" ht="13.2" customHeight="1" x14ac:dyDescent="0.25">
      <c r="A18" s="151"/>
      <c r="B18" s="165"/>
      <c r="C18" s="199"/>
      <c r="D18" s="200"/>
      <c r="E18" s="201"/>
      <c r="F18" s="201"/>
      <c r="G18" s="165"/>
      <c r="H18" s="165"/>
      <c r="I18" s="165"/>
      <c r="J18" s="165"/>
      <c r="K18" s="165"/>
      <c r="L18" s="165"/>
      <c r="M18" s="165"/>
      <c r="N18" s="165"/>
      <c r="O18" s="165"/>
      <c r="P18" s="165"/>
      <c r="S18" s="184"/>
      <c r="T18" s="174" t="s">
        <v>236</v>
      </c>
      <c r="AA18" s="184"/>
      <c r="AB18" s="184"/>
      <c r="AC18" s="161"/>
      <c r="AD18" s="161"/>
      <c r="AE18" s="161"/>
      <c r="AF18" s="169"/>
      <c r="AG18" s="169"/>
      <c r="AH18" s="169"/>
      <c r="AI18" s="169"/>
      <c r="AJ18" s="169"/>
      <c r="AK18" s="161"/>
      <c r="AL18" s="161"/>
    </row>
    <row r="19" spans="1:38" ht="13.2" customHeight="1" x14ac:dyDescent="0.25">
      <c r="A19" s="151"/>
      <c r="B19" s="165"/>
      <c r="C19" s="199"/>
      <c r="D19" s="200"/>
      <c r="E19" s="201"/>
      <c r="F19" s="201"/>
      <c r="G19" s="165"/>
      <c r="H19" s="165"/>
      <c r="I19" s="165"/>
      <c r="J19" s="165"/>
      <c r="K19" s="165"/>
      <c r="L19" s="165"/>
      <c r="M19" s="165"/>
      <c r="N19" s="165"/>
      <c r="O19" s="165"/>
      <c r="P19" s="165"/>
      <c r="Q19" s="186"/>
      <c r="R19" s="186"/>
      <c r="S19" s="184"/>
      <c r="AA19" s="184"/>
      <c r="AB19" s="184"/>
      <c r="AC19" s="161"/>
      <c r="AD19" s="161"/>
      <c r="AE19" s="161"/>
      <c r="AF19" s="169"/>
      <c r="AG19" s="169"/>
      <c r="AH19" s="169"/>
      <c r="AI19" s="169"/>
      <c r="AJ19" s="169"/>
      <c r="AK19" s="161"/>
      <c r="AL19" s="161"/>
    </row>
    <row r="20" spans="1:38" ht="13.2" customHeight="1" x14ac:dyDescent="0.25">
      <c r="A20" s="151"/>
      <c r="B20" s="165"/>
      <c r="C20" s="199"/>
      <c r="D20" s="200"/>
      <c r="E20" s="201"/>
      <c r="F20" s="201"/>
      <c r="G20" s="165"/>
      <c r="H20" s="165"/>
      <c r="I20" s="165"/>
      <c r="J20" s="165"/>
      <c r="K20" s="165"/>
      <c r="L20" s="165"/>
      <c r="M20" s="165"/>
      <c r="N20" s="165"/>
      <c r="O20" s="165"/>
      <c r="P20" s="165"/>
      <c r="Q20" s="186"/>
      <c r="R20" s="186"/>
      <c r="S20" s="187"/>
      <c r="AA20" s="184"/>
      <c r="AB20" s="184"/>
      <c r="AC20" s="161"/>
      <c r="AD20" s="182"/>
      <c r="AE20" s="182"/>
      <c r="AF20" s="182"/>
      <c r="AG20" s="182"/>
      <c r="AH20" s="182"/>
      <c r="AI20" s="182"/>
      <c r="AJ20" s="169"/>
      <c r="AK20" s="161"/>
      <c r="AL20" s="161"/>
    </row>
    <row r="21" spans="1:38" ht="13.2" customHeight="1" x14ac:dyDescent="0.25">
      <c r="A21" s="151"/>
      <c r="B21" s="165"/>
      <c r="C21" s="199"/>
      <c r="D21" s="200"/>
      <c r="E21" s="201"/>
      <c r="F21" s="201"/>
      <c r="G21" s="165"/>
      <c r="H21" s="165"/>
      <c r="I21" s="165"/>
      <c r="J21" s="165"/>
      <c r="K21" s="165"/>
      <c r="L21" s="165"/>
      <c r="M21" s="165"/>
      <c r="N21" s="165"/>
      <c r="O21" s="165"/>
      <c r="P21" s="165"/>
      <c r="Q21" s="186"/>
      <c r="R21" s="186"/>
      <c r="AC21" s="161"/>
      <c r="AD21" s="188"/>
      <c r="AE21" s="188"/>
      <c r="AF21" s="188"/>
      <c r="AG21" s="188"/>
      <c r="AH21" s="188"/>
      <c r="AI21" s="188"/>
      <c r="AJ21" s="169"/>
      <c r="AK21" s="161"/>
      <c r="AL21" s="161"/>
    </row>
    <row r="22" spans="1:38" ht="13.2" customHeight="1" x14ac:dyDescent="0.25">
      <c r="A22" s="151"/>
      <c r="B22" s="165"/>
      <c r="C22" s="199"/>
      <c r="D22" s="200"/>
      <c r="E22" s="201"/>
      <c r="F22" s="201"/>
      <c r="G22" s="165"/>
      <c r="H22" s="165"/>
      <c r="I22" s="165"/>
      <c r="J22" s="165"/>
      <c r="K22" s="165"/>
      <c r="L22" s="165"/>
      <c r="M22" s="165"/>
      <c r="N22" s="165"/>
      <c r="O22" s="165"/>
      <c r="P22" s="165"/>
      <c r="Q22" s="186"/>
      <c r="R22" s="186"/>
      <c r="AC22" s="161"/>
      <c r="AD22" s="182"/>
      <c r="AE22" s="182"/>
      <c r="AF22" s="182"/>
      <c r="AG22" s="182"/>
      <c r="AH22" s="182"/>
      <c r="AI22" s="182"/>
      <c r="AJ22" s="169"/>
      <c r="AK22" s="161"/>
      <c r="AL22" s="161"/>
    </row>
    <row r="23" spans="1:38" ht="13.2" customHeight="1" x14ac:dyDescent="0.25">
      <c r="A23" s="151"/>
      <c r="B23" s="165"/>
      <c r="C23" s="199"/>
      <c r="D23" s="200"/>
      <c r="E23" s="201"/>
      <c r="F23" s="201"/>
      <c r="G23" s="165"/>
      <c r="H23" s="165"/>
      <c r="I23" s="165"/>
      <c r="J23" s="165"/>
      <c r="K23" s="165"/>
      <c r="L23" s="165"/>
      <c r="M23" s="165"/>
      <c r="N23" s="165"/>
      <c r="O23" s="165"/>
      <c r="P23" s="165"/>
      <c r="AC23" s="161"/>
      <c r="AD23" s="182"/>
      <c r="AE23" s="182"/>
      <c r="AF23" s="182"/>
      <c r="AG23" s="182"/>
      <c r="AH23" s="182"/>
      <c r="AI23" s="182"/>
      <c r="AJ23" s="169"/>
      <c r="AK23" s="161"/>
      <c r="AL23" s="161"/>
    </row>
    <row r="24" spans="1:38" ht="13.2" customHeight="1" x14ac:dyDescent="0.3">
      <c r="A24" s="151"/>
      <c r="B24" s="165"/>
      <c r="C24" s="199"/>
      <c r="D24" s="200"/>
      <c r="E24" s="201"/>
      <c r="F24" s="201"/>
      <c r="G24" s="165"/>
      <c r="H24" s="165"/>
      <c r="I24" s="165"/>
      <c r="J24" s="165"/>
      <c r="K24" s="165"/>
      <c r="L24" s="165"/>
      <c r="M24" s="165"/>
      <c r="N24" s="165"/>
      <c r="O24" s="165"/>
      <c r="P24" s="165"/>
    </row>
    <row r="25" spans="1:38" ht="13.2" customHeight="1" x14ac:dyDescent="0.3">
      <c r="A25" s="151"/>
      <c r="B25" s="165"/>
      <c r="C25" s="199"/>
      <c r="D25" s="200"/>
      <c r="E25" s="201"/>
      <c r="F25" s="201"/>
      <c r="G25" s="165"/>
      <c r="H25" s="165"/>
      <c r="I25" s="165"/>
      <c r="J25" s="165"/>
      <c r="K25" s="165"/>
      <c r="L25" s="165"/>
      <c r="M25" s="165"/>
      <c r="N25" s="165"/>
      <c r="O25" s="165"/>
      <c r="P25" s="165"/>
    </row>
    <row r="26" spans="1:38" ht="13.2" customHeight="1" x14ac:dyDescent="0.3">
      <c r="A26" s="151"/>
      <c r="B26" s="165"/>
      <c r="C26" s="199"/>
      <c r="D26" s="200"/>
      <c r="E26" s="201"/>
      <c r="F26" s="201"/>
      <c r="G26" s="165"/>
      <c r="H26" s="165"/>
      <c r="I26" s="165"/>
      <c r="J26" s="165"/>
      <c r="K26" s="165"/>
      <c r="L26" s="165"/>
      <c r="M26" s="165"/>
      <c r="N26" s="165"/>
      <c r="O26" s="165"/>
      <c r="P26" s="165"/>
    </row>
    <row r="27" spans="1:38" ht="13.2" customHeight="1" x14ac:dyDescent="0.3">
      <c r="A27" s="151"/>
      <c r="B27" s="165"/>
      <c r="C27" s="199"/>
      <c r="D27" s="200"/>
      <c r="E27" s="201"/>
      <c r="F27" s="201"/>
      <c r="G27" s="165"/>
      <c r="H27" s="165"/>
      <c r="I27" s="165"/>
      <c r="J27" s="165"/>
      <c r="K27" s="165"/>
      <c r="L27" s="165"/>
      <c r="M27" s="165"/>
      <c r="N27" s="165"/>
      <c r="O27" s="165"/>
      <c r="P27" s="165"/>
    </row>
    <row r="28" spans="1:38" ht="14.55" customHeight="1" x14ac:dyDescent="0.3">
      <c r="B28" s="147"/>
      <c r="D28" s="147"/>
      <c r="G28" s="147"/>
      <c r="H28" s="147"/>
      <c r="I28" s="147"/>
      <c r="J28" s="147"/>
      <c r="K28" s="147"/>
      <c r="L28" s="147"/>
      <c r="M28" s="147"/>
      <c r="N28" s="147"/>
      <c r="O28" s="147"/>
      <c r="P28" s="147"/>
      <c r="AA28" s="151"/>
      <c r="AB28" s="151"/>
      <c r="AC28" s="151"/>
      <c r="AD28" s="151"/>
      <c r="AE28" s="151"/>
      <c r="AF28" s="147"/>
      <c r="AG28" s="147"/>
      <c r="AH28" s="147"/>
      <c r="AI28" s="147"/>
      <c r="AJ28" s="147"/>
    </row>
    <row r="29" spans="1:38" ht="39" customHeight="1" x14ac:dyDescent="0.3">
      <c r="B29" s="147"/>
      <c r="D29" s="147"/>
      <c r="G29" s="147"/>
      <c r="H29" s="147"/>
      <c r="I29" s="147"/>
      <c r="J29" s="147"/>
      <c r="K29" s="147"/>
      <c r="L29" s="147"/>
      <c r="M29" s="147"/>
      <c r="N29" s="147"/>
      <c r="O29" s="147"/>
      <c r="P29" s="147"/>
      <c r="AA29" s="151"/>
      <c r="AB29" s="151"/>
      <c r="AC29" s="151"/>
      <c r="AD29" s="151"/>
      <c r="AE29" s="151"/>
      <c r="AF29" s="147"/>
      <c r="AG29" s="147"/>
      <c r="AH29" s="147"/>
      <c r="AI29" s="147"/>
      <c r="AJ29" s="147"/>
    </row>
    <row r="30" spans="1:38" ht="19.5" customHeight="1" x14ac:dyDescent="0.3">
      <c r="B30" s="147"/>
      <c r="D30" s="147"/>
      <c r="G30" s="147"/>
      <c r="H30" s="147"/>
      <c r="I30" s="147"/>
      <c r="J30" s="147"/>
      <c r="K30" s="147"/>
      <c r="L30" s="147"/>
      <c r="M30" s="147"/>
      <c r="N30" s="147"/>
      <c r="O30" s="147"/>
      <c r="P30" s="147"/>
      <c r="AA30" s="151"/>
      <c r="AB30" s="151"/>
      <c r="AC30" s="151"/>
      <c r="AD30" s="151"/>
      <c r="AE30" s="151"/>
      <c r="AF30" s="147"/>
      <c r="AG30" s="147"/>
      <c r="AH30" s="147"/>
      <c r="AI30" s="147"/>
      <c r="AJ30" s="147"/>
    </row>
    <row r="31" spans="1:38" ht="19.5" customHeight="1" x14ac:dyDescent="0.3">
      <c r="B31" s="147"/>
      <c r="D31" s="147"/>
      <c r="G31" s="147"/>
      <c r="H31" s="147"/>
      <c r="I31" s="147"/>
      <c r="J31" s="147"/>
      <c r="K31" s="147"/>
      <c r="L31" s="147"/>
      <c r="M31" s="147"/>
      <c r="N31" s="147"/>
      <c r="O31" s="147"/>
      <c r="P31" s="147"/>
      <c r="AA31" s="151"/>
      <c r="AB31" s="151"/>
      <c r="AC31" s="151"/>
      <c r="AD31" s="151"/>
      <c r="AE31" s="151"/>
      <c r="AF31" s="147"/>
      <c r="AG31" s="147"/>
      <c r="AH31" s="147"/>
      <c r="AI31" s="147"/>
      <c r="AJ31" s="147"/>
    </row>
    <row r="32" spans="1:38" ht="19.5" customHeight="1" x14ac:dyDescent="0.3">
      <c r="B32" s="147"/>
      <c r="D32" s="147"/>
      <c r="G32" s="147"/>
      <c r="H32" s="147"/>
      <c r="I32" s="147"/>
      <c r="J32" s="147"/>
      <c r="K32" s="147"/>
      <c r="L32" s="147"/>
      <c r="M32" s="147"/>
      <c r="N32" s="147"/>
      <c r="O32" s="147"/>
      <c r="P32" s="147"/>
      <c r="AA32" s="151"/>
      <c r="AB32" s="151"/>
      <c r="AC32" s="151"/>
      <c r="AD32" s="151"/>
      <c r="AE32" s="151"/>
      <c r="AF32" s="147"/>
      <c r="AG32" s="147"/>
      <c r="AH32" s="147"/>
      <c r="AI32" s="147"/>
      <c r="AJ32" s="147"/>
    </row>
    <row r="33" spans="2:36" ht="19.5" customHeight="1" x14ac:dyDescent="0.3">
      <c r="B33" s="147"/>
      <c r="D33" s="147"/>
      <c r="G33" s="147"/>
      <c r="H33" s="147"/>
      <c r="I33" s="147"/>
      <c r="J33" s="147"/>
      <c r="K33" s="147"/>
      <c r="L33" s="147"/>
      <c r="M33" s="147"/>
      <c r="N33" s="147"/>
      <c r="O33" s="147"/>
      <c r="P33" s="147"/>
      <c r="AA33" s="151"/>
      <c r="AB33" s="151"/>
      <c r="AC33" s="151"/>
      <c r="AD33" s="151"/>
      <c r="AE33" s="151"/>
      <c r="AF33" s="147"/>
      <c r="AG33" s="147"/>
      <c r="AH33" s="147"/>
      <c r="AI33" s="147"/>
      <c r="AJ33" s="147"/>
    </row>
    <row r="34" spans="2:36" ht="19.5" customHeight="1" x14ac:dyDescent="0.3">
      <c r="B34" s="147"/>
      <c r="D34" s="147"/>
      <c r="G34" s="147"/>
      <c r="H34" s="147"/>
      <c r="I34" s="147"/>
      <c r="J34" s="147"/>
      <c r="K34" s="147"/>
      <c r="L34" s="147"/>
      <c r="M34" s="147"/>
      <c r="N34" s="147"/>
      <c r="O34" s="147"/>
      <c r="P34" s="147"/>
      <c r="AA34" s="151"/>
      <c r="AB34" s="151"/>
      <c r="AC34" s="151"/>
      <c r="AD34" s="151"/>
      <c r="AE34" s="151"/>
      <c r="AF34" s="147"/>
      <c r="AG34" s="147"/>
      <c r="AH34" s="147"/>
      <c r="AI34" s="147"/>
      <c r="AJ34" s="147"/>
    </row>
    <row r="35" spans="2:36" ht="13.2" customHeight="1" x14ac:dyDescent="0.3"/>
    <row r="36" spans="2:36" ht="13.2" customHeight="1" x14ac:dyDescent="0.3"/>
    <row r="37" spans="2:36" ht="13.2" customHeight="1" x14ac:dyDescent="0.3"/>
    <row r="38" spans="2:36" ht="13.2" customHeight="1" x14ac:dyDescent="0.3"/>
    <row r="39" spans="2:36" ht="13.2" customHeight="1" x14ac:dyDescent="0.3"/>
    <row r="40" spans="2:36" ht="13.2" customHeight="1" x14ac:dyDescent="0.3"/>
    <row r="41" spans="2:36" ht="13.2" customHeight="1" x14ac:dyDescent="0.3"/>
    <row r="42" spans="2:36" ht="13.2" customHeight="1" x14ac:dyDescent="0.3"/>
    <row r="43" spans="2:36" ht="13.2" customHeight="1" x14ac:dyDescent="0.3"/>
    <row r="44" spans="2:36" ht="13.2" customHeight="1" x14ac:dyDescent="0.3"/>
    <row r="45" spans="2:36" ht="13.2" customHeight="1" x14ac:dyDescent="0.3"/>
    <row r="46" spans="2:36" ht="13.2" customHeight="1" x14ac:dyDescent="0.3"/>
    <row r="47" spans="2:36" ht="13.2" customHeight="1" x14ac:dyDescent="0.3"/>
    <row r="48" spans="2:36"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sheetData>
  <mergeCells count="10">
    <mergeCell ref="Q8:Q12"/>
    <mergeCell ref="T5:X5"/>
    <mergeCell ref="K6:O6"/>
    <mergeCell ref="A2:D2"/>
    <mergeCell ref="A5:G5"/>
    <mergeCell ref="I5:O5"/>
    <mergeCell ref="B3:D3"/>
    <mergeCell ref="C6:G6"/>
    <mergeCell ref="A8:A12"/>
    <mergeCell ref="I8:I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00000000-0002-0000-0400-000000000000}"/>
    <dataValidation allowBlank="1" showInputMessage="1" showErrorMessage="1" prompt="La probabilidad se encuentra determinada por una escala de 1 a 3, siendo 1 la menor probabilidad de ocurrencia del riesgo y 3 la mayor probabilidad de  ocurrencia." sqref="JC7" xr:uid="{00000000-0002-0000-0400-000001000000}"/>
    <dataValidation type="list" allowBlank="1" showInputMessage="1" showErrorMessage="1" sqref="JD8:JJ15" xr:uid="{00000000-0002-0000-0400-000002000000}">
      <formula1>#REF!</formula1>
    </dataValidation>
  </dataValidations>
  <printOptions horizontalCentered="1" verticalCentered="1"/>
  <pageMargins left="0.23622047244094491" right="0.23622047244094491" top="0.74803149606299213" bottom="0.74803149606299213" header="0.31496062992125978" footer="0.31496062992125978"/>
  <pageSetup scale="65" orientation="landscape"/>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4"/>
  <sheetViews>
    <sheetView showGridLines="0" topLeftCell="A5" zoomScale="85" zoomScaleNormal="85" workbookViewId="0">
      <selection activeCell="D24" sqref="D24"/>
    </sheetView>
  </sheetViews>
  <sheetFormatPr baseColWidth="10" defaultColWidth="0" defaultRowHeight="14.4" customHeight="1" zeroHeight="1" x14ac:dyDescent="0.3"/>
  <cols>
    <col min="1" max="1" width="30.5546875" style="210" customWidth="1"/>
    <col min="2" max="2" width="29.44140625" style="210" customWidth="1"/>
    <col min="3" max="3" width="10.6640625" style="210" customWidth="1"/>
    <col min="4" max="4" width="27.44140625" style="210" customWidth="1"/>
    <col min="5" max="5" width="10.6640625" style="210" customWidth="1"/>
    <col min="6" max="6" width="14.44140625" style="210" customWidth="1"/>
    <col min="7" max="12" width="10.6640625" style="210" customWidth="1"/>
    <col min="13" max="13" width="10.6640625" style="210" hidden="1" customWidth="1"/>
    <col min="14" max="16384" width="10.6640625" style="210" hidden="1"/>
  </cols>
  <sheetData>
    <row r="1" spans="1:11" s="123" customFormat="1" ht="8.25" customHeight="1" x14ac:dyDescent="0.25">
      <c r="A1" s="202"/>
      <c r="B1" s="202"/>
      <c r="C1" s="202"/>
      <c r="D1" s="131"/>
      <c r="F1" s="203"/>
    </row>
    <row r="2" spans="1:11" s="206" customFormat="1" ht="38.4" customHeight="1" x14ac:dyDescent="0.3">
      <c r="A2" s="366" t="s">
        <v>262</v>
      </c>
      <c r="B2" s="340"/>
      <c r="C2" s="340"/>
      <c r="D2" s="239"/>
      <c r="E2" s="204"/>
      <c r="F2" s="205"/>
    </row>
    <row r="3" spans="1:11" s="206" customFormat="1" ht="11.4" customHeight="1" x14ac:dyDescent="0.3">
      <c r="A3" s="207"/>
      <c r="B3" s="208"/>
      <c r="C3" s="208"/>
      <c r="D3" s="208"/>
      <c r="E3" s="204"/>
      <c r="F3" s="205"/>
    </row>
    <row r="4" spans="1:11" ht="21.6" customHeight="1" thickBot="1" x14ac:dyDescent="0.35">
      <c r="A4" s="209" t="s">
        <v>61</v>
      </c>
      <c r="B4" s="341" t="str">
        <f>'2. MATRIZ DE RIESGOS'!D6</f>
        <v>Gestión de Comunicaciones</v>
      </c>
      <c r="C4" s="340"/>
      <c r="D4" s="239"/>
    </row>
    <row r="5" spans="1:11" ht="15" customHeight="1" thickBot="1" x14ac:dyDescent="0.35">
      <c r="A5" s="367" t="s">
        <v>263</v>
      </c>
      <c r="B5" s="347"/>
      <c r="C5" s="347"/>
      <c r="D5" s="347"/>
      <c r="E5" s="347"/>
      <c r="F5" s="347"/>
      <c r="G5" s="347"/>
      <c r="H5" s="347"/>
      <c r="I5" s="347"/>
      <c r="J5" s="347"/>
      <c r="K5" s="348"/>
    </row>
    <row r="6" spans="1:11" ht="6" customHeight="1" thickBot="1" x14ac:dyDescent="0.35">
      <c r="A6" s="367"/>
      <c r="B6" s="347"/>
      <c r="C6" s="347"/>
      <c r="D6" s="347"/>
      <c r="E6" s="347"/>
      <c r="F6" s="347"/>
      <c r="G6" s="347"/>
      <c r="H6" s="347"/>
      <c r="I6" s="347"/>
      <c r="J6" s="347"/>
      <c r="K6" s="348"/>
    </row>
    <row r="7" spans="1:11" ht="34.5" customHeight="1" x14ac:dyDescent="0.3">
      <c r="A7" s="373" t="s">
        <v>264</v>
      </c>
      <c r="B7" s="361"/>
      <c r="C7" s="361"/>
      <c r="D7" s="361"/>
      <c r="E7" s="361"/>
      <c r="F7" s="361"/>
      <c r="G7" s="361"/>
      <c r="H7" s="361"/>
      <c r="I7" s="361"/>
      <c r="J7" s="361"/>
      <c r="K7" s="362"/>
    </row>
    <row r="8" spans="1:11" ht="18.75" customHeight="1" x14ac:dyDescent="0.3">
      <c r="A8" s="372" t="s">
        <v>265</v>
      </c>
      <c r="B8" s="370"/>
      <c r="C8" s="370"/>
      <c r="D8" s="370"/>
      <c r="E8" s="370"/>
      <c r="F8" s="370"/>
      <c r="G8" s="370"/>
      <c r="H8" s="370"/>
      <c r="I8" s="370"/>
      <c r="J8" s="370"/>
      <c r="K8" s="371"/>
    </row>
    <row r="9" spans="1:11" ht="34.5" customHeight="1" x14ac:dyDescent="0.3">
      <c r="A9" s="369" t="s">
        <v>266</v>
      </c>
      <c r="B9" s="370"/>
      <c r="C9" s="370"/>
      <c r="D9" s="370"/>
      <c r="E9" s="370"/>
      <c r="F9" s="370"/>
      <c r="G9" s="370"/>
      <c r="H9" s="370"/>
      <c r="I9" s="370"/>
      <c r="J9" s="370"/>
      <c r="K9" s="371"/>
    </row>
    <row r="10" spans="1:11" ht="50.25" customHeight="1" thickBot="1" x14ac:dyDescent="0.35">
      <c r="A10" s="363" t="s">
        <v>267</v>
      </c>
      <c r="B10" s="364"/>
      <c r="C10" s="364"/>
      <c r="D10" s="364"/>
      <c r="E10" s="364"/>
      <c r="F10" s="364"/>
      <c r="G10" s="364"/>
      <c r="H10" s="364"/>
      <c r="I10" s="364"/>
      <c r="J10" s="364"/>
      <c r="K10" s="365"/>
    </row>
    <row r="11" spans="1:11" x14ac:dyDescent="0.3">
      <c r="A11" s="211"/>
      <c r="B11" s="211"/>
      <c r="C11" s="211"/>
      <c r="D11" s="211"/>
      <c r="E11" s="211"/>
      <c r="F11" s="211"/>
      <c r="G11" s="211"/>
      <c r="H11" s="211"/>
      <c r="I11" s="211"/>
      <c r="J11" s="211"/>
      <c r="K11" s="211"/>
    </row>
    <row r="12" spans="1:11" s="213" customFormat="1" ht="39.6" customHeight="1" x14ac:dyDescent="0.3">
      <c r="A12" s="212"/>
      <c r="B12" s="368" t="s">
        <v>268</v>
      </c>
      <c r="C12" s="239"/>
      <c r="D12" s="368" t="s">
        <v>269</v>
      </c>
      <c r="E12" s="239"/>
      <c r="G12" s="232" t="s">
        <v>241</v>
      </c>
    </row>
    <row r="13" spans="1:11" x14ac:dyDescent="0.3">
      <c r="A13" s="214" t="s">
        <v>270</v>
      </c>
      <c r="B13" s="215">
        <f>+COUNTIF('MAPA CALOR INHERENTE'!$E$6:$E$26,'4. PEFIL RIESGO DEL PROCESO'!G13)</f>
        <v>0</v>
      </c>
      <c r="C13" s="216">
        <f>+B13/$B$17</f>
        <v>0</v>
      </c>
      <c r="D13" s="215">
        <f>+COUNTIF('MAPA CALOR RESIDUAL'!$G$7:$G$26,'4. PEFIL RIESGO DEL PROCESO'!G13)</f>
        <v>0</v>
      </c>
      <c r="E13" s="216">
        <f>+D13/$D$17</f>
        <v>0</v>
      </c>
      <c r="G13" s="183" t="s">
        <v>235</v>
      </c>
    </row>
    <row r="14" spans="1:11" x14ac:dyDescent="0.3">
      <c r="A14" s="214" t="s">
        <v>271</v>
      </c>
      <c r="B14" s="215">
        <f>+COUNTIF('MAPA CALOR INHERENTE'!$E$6:$E$26,'4. PEFIL RIESGO DEL PROCESO'!G14)</f>
        <v>3</v>
      </c>
      <c r="C14" s="216">
        <f>+B14/$B$17</f>
        <v>0.75</v>
      </c>
      <c r="D14" s="215">
        <f>+COUNTIF('MAPA CALOR RESIDUAL'!$G$7:$G$26,'4. PEFIL RIESGO DEL PROCESO'!G14)</f>
        <v>0</v>
      </c>
      <c r="E14" s="216">
        <f>+D14/$D$17</f>
        <v>0</v>
      </c>
      <c r="G14" s="166" t="s">
        <v>234</v>
      </c>
    </row>
    <row r="15" spans="1:11" x14ac:dyDescent="0.3">
      <c r="A15" s="214" t="s">
        <v>272</v>
      </c>
      <c r="B15" s="215">
        <f>+COUNTIF('MAPA CALOR INHERENTE'!$E$6:$E$26,'4. PEFIL RIESGO DEL PROCESO'!G15)</f>
        <v>1</v>
      </c>
      <c r="C15" s="216">
        <f>+B15/$B$17</f>
        <v>0.25</v>
      </c>
      <c r="D15" s="215">
        <f>+COUNTIF('MAPA CALOR RESIDUAL'!$G$7:$G$26,'4. PEFIL RIESGO DEL PROCESO'!G15)</f>
        <v>4</v>
      </c>
      <c r="E15" s="216">
        <f>+D15/$D$17</f>
        <v>1</v>
      </c>
      <c r="G15" s="170" t="s">
        <v>150</v>
      </c>
    </row>
    <row r="16" spans="1:11" x14ac:dyDescent="0.3">
      <c r="A16" s="214" t="s">
        <v>273</v>
      </c>
      <c r="B16" s="215">
        <f>+COUNTIF('MAPA CALOR INHERENTE'!$E$6:$E$26,'4. PEFIL RIESGO DEL PROCESO'!G16)</f>
        <v>0</v>
      </c>
      <c r="C16" s="216">
        <f>+B16/$B$17</f>
        <v>0</v>
      </c>
      <c r="D16" s="215">
        <f>+COUNTIF('MAPA CALOR RESIDUAL'!$G$7:$G$26,'4. PEFIL RIESGO DEL PROCESO'!G16)</f>
        <v>0</v>
      </c>
      <c r="E16" s="216">
        <f>+D16/$D$17</f>
        <v>0</v>
      </c>
      <c r="G16" s="174" t="s">
        <v>236</v>
      </c>
    </row>
    <row r="17" spans="1:5" x14ac:dyDescent="0.3">
      <c r="A17" s="214" t="s">
        <v>274</v>
      </c>
      <c r="B17" s="215">
        <f>+SUM(B13:B16)</f>
        <v>4</v>
      </c>
      <c r="C17" s="216">
        <f>+B17/$B$17</f>
        <v>1</v>
      </c>
      <c r="D17" s="215">
        <f>+SUM(D13:D16)</f>
        <v>4</v>
      </c>
      <c r="E17" s="216">
        <f>+D17/$D$17</f>
        <v>1</v>
      </c>
    </row>
    <row r="19" spans="1:5" s="217" customFormat="1" x14ac:dyDescent="0.3">
      <c r="B19" s="218" t="s">
        <v>268</v>
      </c>
      <c r="D19" s="218" t="s">
        <v>269</v>
      </c>
    </row>
    <row r="20" spans="1:5" s="217" customFormat="1" ht="41.7" customHeight="1" x14ac:dyDescent="0.3">
      <c r="B20" s="219" t="str">
        <f>+IF((B13/B17)&gt;=0.2,G13,+IF(((B13/B17)+(B14/B17))&gt;=0.3,G14,+IF(((B13/B17)+(B14/B17)+(B15/B17))&gt;=0.4,G15,+IF((B13/B17)+(B14/B17)+(B15/B17)+(B16/B17)&gt;=0.5,G16,""))))</f>
        <v>Alto</v>
      </c>
      <c r="D20" s="219" t="str">
        <f>+IF((D13/D17)&gt;=0.2,G13,+IF(((D13/D17)+(D14/D17))&gt;=0.3,G14,+IF(((D13/D17)+(D14/D17)+(D15/D17))&gt;=0.4,G15,+IF((D13/D17)+(D14/D17)+(D15/D17)+(D16/D17)&gt;=0.5,G16,""))))</f>
        <v>Moderado</v>
      </c>
    </row>
    <row r="22" spans="1:5" ht="18" customHeight="1" x14ac:dyDescent="0.35">
      <c r="D22" s="220" t="s">
        <v>275</v>
      </c>
      <c r="E22" s="221">
        <f>SUM(D13:D14)</f>
        <v>0</v>
      </c>
    </row>
    <row r="23" spans="1:5" x14ac:dyDescent="0.3">
      <c r="D23" s="222"/>
      <c r="E23" s="223"/>
    </row>
    <row r="24" spans="1:5" x14ac:dyDescent="0.3">
      <c r="D24" s="222"/>
      <c r="E24" s="223"/>
    </row>
  </sheetData>
  <mergeCells count="10">
    <mergeCell ref="B4:D4"/>
    <mergeCell ref="A10:K10"/>
    <mergeCell ref="A2:D2"/>
    <mergeCell ref="A5:K5"/>
    <mergeCell ref="B12:C12"/>
    <mergeCell ref="A9:K9"/>
    <mergeCell ref="D12:E12"/>
    <mergeCell ref="A8:K8"/>
    <mergeCell ref="A6:K6"/>
    <mergeCell ref="A7:K7"/>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X1000"/>
  <sheetViews>
    <sheetView zoomScale="90" zoomScaleNormal="90" workbookViewId="0">
      <selection activeCell="B7" sqref="B7"/>
    </sheetView>
  </sheetViews>
  <sheetFormatPr baseColWidth="10" defaultColWidth="14.44140625" defaultRowHeight="15" customHeight="1" x14ac:dyDescent="0.3"/>
  <cols>
    <col min="1" max="1" width="10.6640625" customWidth="1"/>
    <col min="2" max="2" width="24.33203125" customWidth="1"/>
    <col min="3" max="3" width="70.33203125" customWidth="1"/>
    <col min="4" max="4" width="29.6640625" customWidth="1"/>
    <col min="5" max="26" width="10.6640625" customWidth="1"/>
  </cols>
  <sheetData>
    <row r="1" spans="1:24" ht="23.4" customHeight="1" x14ac:dyDescent="0.3">
      <c r="A1" s="44"/>
      <c r="B1" s="374" t="s">
        <v>276</v>
      </c>
      <c r="C1" s="249"/>
      <c r="D1" s="249"/>
      <c r="E1" s="44"/>
      <c r="F1" s="44"/>
      <c r="G1" s="44"/>
      <c r="H1" s="44"/>
      <c r="I1" s="44"/>
      <c r="J1" s="44"/>
      <c r="K1" s="44"/>
      <c r="L1" s="44"/>
      <c r="M1" s="44"/>
      <c r="N1" s="44"/>
      <c r="O1" s="44"/>
      <c r="P1" s="44"/>
      <c r="Q1" s="44"/>
      <c r="R1" s="44"/>
      <c r="S1" s="44"/>
      <c r="T1" s="44"/>
      <c r="U1" s="44"/>
      <c r="V1" s="44"/>
      <c r="W1" s="44"/>
      <c r="X1" s="44"/>
    </row>
    <row r="2" spans="1:24" ht="14.4" customHeight="1" x14ac:dyDescent="0.3">
      <c r="A2" s="44"/>
      <c r="B2" s="44"/>
      <c r="C2" s="44"/>
      <c r="D2" s="44"/>
      <c r="E2" s="44"/>
      <c r="F2" s="44"/>
      <c r="G2" s="44"/>
      <c r="H2" s="44"/>
      <c r="I2" s="44"/>
      <c r="J2" s="44"/>
      <c r="K2" s="44"/>
      <c r="L2" s="44"/>
      <c r="M2" s="44"/>
      <c r="N2" s="44"/>
      <c r="O2" s="44"/>
      <c r="P2" s="44"/>
      <c r="Q2" s="44"/>
      <c r="R2" s="44"/>
      <c r="S2" s="44"/>
      <c r="T2" s="44"/>
      <c r="U2" s="44"/>
      <c r="V2" s="44"/>
      <c r="W2" s="44"/>
      <c r="X2" s="44"/>
    </row>
    <row r="3" spans="1:24" ht="25.2" customHeight="1" x14ac:dyDescent="0.3">
      <c r="A3" s="44"/>
      <c r="B3" s="7"/>
      <c r="C3" s="8" t="s">
        <v>277</v>
      </c>
      <c r="D3" s="8" t="s">
        <v>232</v>
      </c>
      <c r="E3" s="44"/>
      <c r="F3" s="44"/>
      <c r="G3" s="44"/>
      <c r="H3" s="44"/>
      <c r="I3" s="44"/>
      <c r="J3" s="44"/>
      <c r="K3" s="44"/>
      <c r="L3" s="44"/>
      <c r="M3" s="44"/>
      <c r="N3" s="44"/>
      <c r="O3" s="44"/>
      <c r="P3" s="44"/>
      <c r="Q3" s="44"/>
      <c r="R3" s="44"/>
      <c r="S3" s="44"/>
      <c r="T3" s="44"/>
      <c r="U3" s="44"/>
      <c r="V3" s="44"/>
      <c r="W3" s="44"/>
      <c r="X3" s="44"/>
    </row>
    <row r="4" spans="1:24" ht="50.4" customHeight="1" x14ac:dyDescent="0.3">
      <c r="A4" s="44"/>
      <c r="B4" s="9" t="s">
        <v>238</v>
      </c>
      <c r="C4" s="10" t="s">
        <v>278</v>
      </c>
      <c r="D4" s="11">
        <v>0.2</v>
      </c>
      <c r="E4" s="44"/>
      <c r="F4" s="44"/>
      <c r="G4" s="44"/>
      <c r="H4" s="44"/>
      <c r="I4" s="44"/>
      <c r="J4" s="44"/>
      <c r="K4" s="44"/>
      <c r="L4" s="44"/>
      <c r="M4" s="44"/>
      <c r="N4" s="44"/>
      <c r="O4" s="44"/>
      <c r="P4" s="44"/>
      <c r="Q4" s="44"/>
      <c r="R4" s="44"/>
      <c r="S4" s="44"/>
      <c r="T4" s="44"/>
      <c r="U4" s="44"/>
      <c r="V4" s="44"/>
      <c r="W4" s="44"/>
      <c r="X4" s="44"/>
    </row>
    <row r="5" spans="1:24" ht="50.4" customHeight="1" x14ac:dyDescent="0.3">
      <c r="A5" s="44"/>
      <c r="B5" s="12" t="s">
        <v>187</v>
      </c>
      <c r="C5" s="10" t="s">
        <v>279</v>
      </c>
      <c r="D5" s="11">
        <v>0.4</v>
      </c>
      <c r="E5" s="44"/>
      <c r="F5" s="44"/>
      <c r="G5" s="44"/>
      <c r="H5" s="44"/>
      <c r="I5" s="44"/>
      <c r="J5" s="44"/>
      <c r="K5" s="44"/>
      <c r="L5" s="44"/>
      <c r="M5" s="44"/>
      <c r="N5" s="44"/>
      <c r="O5" s="44"/>
      <c r="P5" s="44"/>
      <c r="Q5" s="44"/>
      <c r="R5" s="44"/>
      <c r="S5" s="44"/>
      <c r="T5" s="44"/>
      <c r="U5" s="44"/>
      <c r="V5" s="44"/>
      <c r="W5" s="44"/>
      <c r="X5" s="44"/>
    </row>
    <row r="6" spans="1:24" ht="50.4" customHeight="1" x14ac:dyDescent="0.3">
      <c r="A6" s="44"/>
      <c r="B6" s="13" t="s">
        <v>149</v>
      </c>
      <c r="C6" s="10" t="s">
        <v>280</v>
      </c>
      <c r="D6" s="11">
        <v>0.6</v>
      </c>
      <c r="E6" s="44"/>
      <c r="F6" s="44"/>
      <c r="G6" s="44"/>
      <c r="H6" s="44"/>
      <c r="I6" s="44"/>
      <c r="J6" s="44"/>
      <c r="K6" s="44"/>
      <c r="L6" s="44"/>
      <c r="M6" s="44"/>
      <c r="N6" s="44"/>
      <c r="O6" s="44"/>
      <c r="P6" s="44"/>
      <c r="Q6" s="44"/>
      <c r="R6" s="44"/>
      <c r="S6" s="44"/>
      <c r="T6" s="44"/>
      <c r="U6" s="44"/>
      <c r="V6" s="44"/>
      <c r="W6" s="44"/>
      <c r="X6" s="44"/>
    </row>
    <row r="7" spans="1:24" ht="75.599999999999994" customHeight="1" x14ac:dyDescent="0.3">
      <c r="A7" s="44"/>
      <c r="B7" s="14" t="s">
        <v>121</v>
      </c>
      <c r="C7" s="10" t="s">
        <v>281</v>
      </c>
      <c r="D7" s="11">
        <v>0.8</v>
      </c>
      <c r="E7" s="44"/>
      <c r="F7" s="44"/>
      <c r="G7" s="44"/>
      <c r="H7" s="44"/>
      <c r="I7" s="44"/>
      <c r="J7" s="44"/>
      <c r="K7" s="44"/>
      <c r="L7" s="44"/>
      <c r="M7" s="44"/>
      <c r="N7" s="44"/>
      <c r="O7" s="44"/>
      <c r="P7" s="44"/>
      <c r="Q7" s="44"/>
      <c r="R7" s="44"/>
      <c r="S7" s="44"/>
      <c r="T7" s="44"/>
      <c r="U7" s="44"/>
      <c r="V7" s="44"/>
      <c r="W7" s="44"/>
      <c r="X7" s="44"/>
    </row>
    <row r="8" spans="1:24" ht="50.4" customHeight="1" x14ac:dyDescent="0.3">
      <c r="A8" s="44"/>
      <c r="B8" s="15" t="s">
        <v>233</v>
      </c>
      <c r="C8" s="10" t="s">
        <v>282</v>
      </c>
      <c r="D8" s="11">
        <v>1</v>
      </c>
      <c r="E8" s="44"/>
      <c r="F8" s="44"/>
      <c r="G8" s="44"/>
      <c r="H8" s="44"/>
      <c r="I8" s="44"/>
      <c r="J8" s="44"/>
      <c r="K8" s="44"/>
      <c r="L8" s="44"/>
      <c r="M8" s="44"/>
      <c r="N8" s="44"/>
      <c r="O8" s="44"/>
      <c r="P8" s="44"/>
      <c r="Q8" s="44"/>
      <c r="R8" s="44"/>
      <c r="S8" s="44"/>
      <c r="T8" s="44"/>
      <c r="U8" s="44"/>
      <c r="V8" s="44"/>
      <c r="W8" s="44"/>
      <c r="X8" s="44"/>
    </row>
    <row r="9" spans="1:24" ht="14.4" customHeight="1" x14ac:dyDescent="0.3">
      <c r="A9" s="44"/>
      <c r="B9" s="44"/>
      <c r="C9" s="44"/>
      <c r="D9" s="44"/>
      <c r="E9" s="44"/>
      <c r="F9" s="44"/>
      <c r="G9" s="44"/>
      <c r="H9" s="44"/>
      <c r="I9" s="44"/>
      <c r="J9" s="44"/>
      <c r="K9" s="44"/>
      <c r="L9" s="44"/>
      <c r="M9" s="44"/>
      <c r="N9" s="44"/>
      <c r="O9" s="44"/>
      <c r="P9" s="44"/>
      <c r="Q9" s="44"/>
      <c r="R9" s="44"/>
      <c r="S9" s="44"/>
      <c r="T9" s="44"/>
      <c r="U9" s="44"/>
      <c r="V9" s="44"/>
      <c r="W9" s="44"/>
      <c r="X9" s="44"/>
    </row>
    <row r="10" spans="1:24" ht="14.4" customHeight="1" x14ac:dyDescent="0.3">
      <c r="A10" s="44"/>
      <c r="B10" s="45"/>
      <c r="C10" s="44"/>
      <c r="D10" s="44"/>
      <c r="E10" s="44"/>
      <c r="F10" s="44"/>
      <c r="G10" s="44"/>
      <c r="H10" s="44"/>
      <c r="I10" s="44"/>
      <c r="J10" s="44"/>
      <c r="K10" s="44"/>
      <c r="L10" s="44"/>
      <c r="M10" s="44"/>
      <c r="N10" s="44"/>
      <c r="O10" s="44"/>
      <c r="P10" s="44"/>
      <c r="Q10" s="44"/>
      <c r="R10" s="44"/>
      <c r="S10" s="44"/>
      <c r="T10" s="44"/>
      <c r="U10" s="44"/>
      <c r="V10" s="44"/>
      <c r="W10" s="44"/>
      <c r="X10" s="44"/>
    </row>
    <row r="11" spans="1:24" ht="14.4" customHeight="1" x14ac:dyDescent="0.3">
      <c r="A11" s="44"/>
      <c r="B11" s="44"/>
      <c r="C11" s="44"/>
      <c r="D11" s="44"/>
      <c r="E11" s="44"/>
      <c r="F11" s="44"/>
      <c r="G11" s="44"/>
      <c r="H11" s="44"/>
      <c r="I11" s="44"/>
      <c r="J11" s="44"/>
      <c r="K11" s="44"/>
      <c r="L11" s="44"/>
      <c r="M11" s="44"/>
      <c r="N11" s="44"/>
      <c r="O11" s="44"/>
      <c r="P11" s="44"/>
      <c r="Q11" s="44"/>
      <c r="R11" s="44"/>
      <c r="S11" s="44"/>
      <c r="T11" s="44"/>
      <c r="U11" s="44"/>
      <c r="V11" s="44"/>
      <c r="W11" s="44"/>
      <c r="X11" s="44"/>
    </row>
    <row r="12" spans="1:24" ht="14.4" customHeight="1" x14ac:dyDescent="0.3">
      <c r="A12" s="44"/>
      <c r="B12" s="44"/>
      <c r="C12" s="44"/>
      <c r="D12" s="44"/>
      <c r="E12" s="44"/>
      <c r="F12" s="44"/>
      <c r="G12" s="44"/>
      <c r="H12" s="44"/>
      <c r="I12" s="44"/>
      <c r="J12" s="44"/>
      <c r="K12" s="44"/>
      <c r="L12" s="44"/>
      <c r="M12" s="44"/>
      <c r="N12" s="44"/>
      <c r="O12" s="44"/>
      <c r="P12" s="44"/>
      <c r="Q12" s="44"/>
      <c r="R12" s="44"/>
      <c r="S12" s="44"/>
      <c r="T12" s="44"/>
      <c r="U12" s="44"/>
      <c r="V12" s="44"/>
      <c r="W12" s="44"/>
      <c r="X12" s="44"/>
    </row>
    <row r="13" spans="1:24" ht="14.4" customHeight="1" x14ac:dyDescent="0.3">
      <c r="A13" s="44"/>
      <c r="B13" s="44"/>
      <c r="C13" s="44"/>
      <c r="D13" s="44"/>
      <c r="E13" s="44"/>
      <c r="F13" s="44"/>
      <c r="G13" s="44"/>
      <c r="H13" s="44"/>
      <c r="I13" s="44"/>
      <c r="J13" s="44"/>
      <c r="K13" s="44"/>
      <c r="L13" s="44"/>
      <c r="M13" s="44"/>
      <c r="N13" s="44"/>
      <c r="O13" s="44"/>
      <c r="P13" s="44"/>
      <c r="Q13" s="44"/>
      <c r="R13" s="44"/>
      <c r="S13" s="44"/>
      <c r="T13" s="44"/>
      <c r="U13" s="44"/>
      <c r="V13" s="44"/>
      <c r="W13" s="44"/>
      <c r="X13" s="44"/>
    </row>
    <row r="14" spans="1:24" ht="14.4" customHeight="1" x14ac:dyDescent="0.3">
      <c r="A14" s="44"/>
      <c r="B14" s="44"/>
      <c r="C14" s="44"/>
      <c r="D14" s="44"/>
      <c r="E14" s="44"/>
      <c r="F14" s="44"/>
      <c r="G14" s="44"/>
      <c r="H14" s="44"/>
      <c r="I14" s="44"/>
      <c r="J14" s="44"/>
      <c r="K14" s="44"/>
      <c r="L14" s="44"/>
      <c r="M14" s="44"/>
      <c r="N14" s="44"/>
      <c r="O14" s="44"/>
      <c r="P14" s="44"/>
      <c r="Q14" s="44"/>
      <c r="R14" s="44"/>
      <c r="S14" s="44"/>
      <c r="T14" s="44"/>
      <c r="U14" s="44"/>
      <c r="V14" s="44"/>
      <c r="W14" s="44"/>
      <c r="X14" s="44"/>
    </row>
    <row r="15" spans="1:24" ht="14.4" customHeight="1" x14ac:dyDescent="0.3">
      <c r="A15" s="44"/>
      <c r="B15" s="44"/>
      <c r="C15" s="44"/>
      <c r="D15" s="44"/>
      <c r="E15" s="44"/>
      <c r="F15" s="44"/>
      <c r="G15" s="44"/>
      <c r="H15" s="44"/>
      <c r="I15" s="44"/>
      <c r="J15" s="44"/>
      <c r="K15" s="44"/>
      <c r="L15" s="44"/>
      <c r="M15" s="44"/>
      <c r="N15" s="44"/>
      <c r="O15" s="44"/>
      <c r="P15" s="44"/>
      <c r="Q15" s="44"/>
      <c r="R15" s="44"/>
      <c r="S15" s="44"/>
      <c r="T15" s="44"/>
      <c r="U15" s="44"/>
      <c r="V15" s="44"/>
      <c r="W15" s="44"/>
      <c r="X15" s="44"/>
    </row>
    <row r="16" spans="1:24" ht="14.4" customHeight="1" x14ac:dyDescent="0.3">
      <c r="A16" s="44"/>
      <c r="B16" s="44"/>
      <c r="C16" s="44"/>
      <c r="D16" s="44"/>
      <c r="E16" s="44"/>
      <c r="F16" s="44"/>
      <c r="G16" s="44"/>
      <c r="H16" s="44"/>
      <c r="I16" s="44"/>
      <c r="J16" s="44"/>
      <c r="K16" s="44"/>
      <c r="L16" s="44"/>
      <c r="M16" s="44"/>
      <c r="N16" s="44"/>
      <c r="O16" s="44"/>
      <c r="P16" s="44"/>
      <c r="Q16" s="44"/>
      <c r="R16" s="44"/>
      <c r="S16" s="44"/>
      <c r="T16" s="44"/>
      <c r="U16" s="44"/>
      <c r="V16" s="44"/>
      <c r="W16" s="44"/>
      <c r="X16" s="44"/>
    </row>
    <row r="17" spans="1:24" ht="14.4" customHeight="1" x14ac:dyDescent="0.3">
      <c r="A17" s="44"/>
      <c r="B17" s="44"/>
      <c r="C17" s="44"/>
      <c r="D17" s="44"/>
      <c r="E17" s="44"/>
      <c r="F17" s="44"/>
      <c r="G17" s="44"/>
      <c r="H17" s="44"/>
      <c r="I17" s="44"/>
      <c r="J17" s="44"/>
      <c r="K17" s="44"/>
      <c r="L17" s="44"/>
      <c r="M17" s="44"/>
      <c r="N17" s="44"/>
      <c r="O17" s="44"/>
      <c r="P17" s="44"/>
      <c r="Q17" s="44"/>
      <c r="R17" s="44"/>
      <c r="S17" s="44"/>
      <c r="T17" s="44"/>
      <c r="U17" s="44"/>
      <c r="V17" s="44"/>
      <c r="W17" s="44"/>
      <c r="X17" s="44"/>
    </row>
    <row r="18" spans="1:24" ht="14.4" customHeight="1" x14ac:dyDescent="0.3">
      <c r="A18" s="44"/>
      <c r="B18" s="44"/>
      <c r="C18" s="44"/>
      <c r="D18" s="44"/>
      <c r="E18" s="44"/>
      <c r="F18" s="44"/>
      <c r="G18" s="44"/>
      <c r="H18" s="44"/>
      <c r="I18" s="44"/>
      <c r="J18" s="44"/>
      <c r="K18" s="44"/>
      <c r="L18" s="44"/>
      <c r="M18" s="44"/>
      <c r="N18" s="44"/>
      <c r="O18" s="44"/>
      <c r="P18" s="44"/>
      <c r="Q18" s="44"/>
      <c r="R18" s="44"/>
      <c r="S18" s="44"/>
      <c r="T18" s="44"/>
      <c r="U18" s="44"/>
      <c r="V18" s="44"/>
      <c r="W18" s="44"/>
      <c r="X18" s="44"/>
    </row>
    <row r="19" spans="1:24" ht="14.4" customHeight="1" x14ac:dyDescent="0.3">
      <c r="A19" s="44"/>
      <c r="B19" s="44"/>
      <c r="C19" s="44"/>
      <c r="D19" s="44"/>
      <c r="E19" s="44"/>
      <c r="F19" s="44"/>
      <c r="G19" s="44"/>
      <c r="H19" s="44"/>
      <c r="I19" s="44"/>
      <c r="J19" s="44"/>
      <c r="K19" s="44"/>
      <c r="L19" s="44"/>
      <c r="M19" s="44"/>
      <c r="N19" s="44"/>
      <c r="O19" s="44"/>
      <c r="P19" s="44"/>
      <c r="Q19" s="44"/>
      <c r="R19" s="44"/>
      <c r="S19" s="44"/>
      <c r="T19" s="44"/>
      <c r="U19" s="44"/>
      <c r="V19" s="44"/>
      <c r="W19" s="44"/>
      <c r="X19" s="44"/>
    </row>
    <row r="20" spans="1:24" ht="14.4" customHeight="1" x14ac:dyDescent="0.3">
      <c r="A20" s="44"/>
      <c r="B20" s="44"/>
      <c r="C20" s="44"/>
      <c r="D20" s="44"/>
      <c r="E20" s="44"/>
      <c r="F20" s="44"/>
      <c r="G20" s="44"/>
      <c r="H20" s="44"/>
      <c r="I20" s="44"/>
      <c r="J20" s="44"/>
      <c r="K20" s="44"/>
      <c r="L20" s="44"/>
      <c r="M20" s="44"/>
      <c r="N20" s="44"/>
      <c r="O20" s="44"/>
      <c r="P20" s="44"/>
      <c r="Q20" s="44"/>
      <c r="R20" s="44"/>
      <c r="S20" s="44"/>
      <c r="T20" s="44"/>
      <c r="U20" s="44"/>
      <c r="V20" s="44"/>
      <c r="W20" s="44"/>
      <c r="X20" s="44"/>
    </row>
    <row r="21" spans="1:24" ht="15.75" customHeight="1" x14ac:dyDescent="0.3">
      <c r="A21" s="44"/>
      <c r="B21" s="44"/>
      <c r="C21" s="44"/>
      <c r="D21" s="44"/>
      <c r="E21" s="44"/>
      <c r="F21" s="44"/>
      <c r="G21" s="44"/>
      <c r="H21" s="44"/>
      <c r="I21" s="44"/>
      <c r="J21" s="44"/>
      <c r="K21" s="44"/>
      <c r="L21" s="44"/>
      <c r="M21" s="44"/>
      <c r="N21" s="44"/>
      <c r="O21" s="44"/>
      <c r="P21" s="44"/>
      <c r="Q21" s="44"/>
      <c r="R21" s="44"/>
      <c r="S21" s="44"/>
      <c r="T21" s="44"/>
      <c r="U21" s="44"/>
      <c r="V21" s="44"/>
      <c r="W21" s="44"/>
      <c r="X21" s="44"/>
    </row>
    <row r="22" spans="1:24" ht="15.75" customHeight="1" x14ac:dyDescent="0.3">
      <c r="A22" s="44"/>
      <c r="B22" s="44"/>
      <c r="C22" s="44"/>
      <c r="D22" s="44"/>
      <c r="E22" s="44"/>
      <c r="F22" s="44"/>
      <c r="G22" s="44"/>
      <c r="H22" s="44"/>
      <c r="I22" s="44"/>
      <c r="J22" s="44"/>
      <c r="K22" s="44"/>
      <c r="L22" s="44"/>
      <c r="M22" s="44"/>
      <c r="N22" s="44"/>
      <c r="O22" s="44"/>
      <c r="P22" s="44"/>
      <c r="Q22" s="44"/>
      <c r="R22" s="44"/>
      <c r="S22" s="44"/>
      <c r="T22" s="44"/>
      <c r="U22" s="44"/>
      <c r="V22" s="44"/>
      <c r="W22" s="44"/>
      <c r="X22" s="44"/>
    </row>
    <row r="23" spans="1:24" ht="15.75" customHeight="1" x14ac:dyDescent="0.3">
      <c r="A23" s="44"/>
      <c r="B23" s="44"/>
      <c r="C23" s="44"/>
      <c r="D23" s="44"/>
      <c r="E23" s="44"/>
      <c r="F23" s="44"/>
      <c r="G23" s="44"/>
      <c r="H23" s="44"/>
      <c r="I23" s="44"/>
      <c r="J23" s="44"/>
      <c r="K23" s="44"/>
      <c r="L23" s="44"/>
      <c r="M23" s="44"/>
      <c r="N23" s="44"/>
      <c r="O23" s="44"/>
      <c r="P23" s="44"/>
      <c r="Q23" s="44"/>
      <c r="R23" s="44"/>
      <c r="S23" s="44"/>
      <c r="T23" s="44"/>
      <c r="U23" s="44"/>
      <c r="V23" s="44"/>
      <c r="W23" s="44"/>
      <c r="X23" s="44"/>
    </row>
    <row r="24" spans="1:24" ht="15.75" customHeight="1" x14ac:dyDescent="0.3">
      <c r="A24" s="44"/>
      <c r="B24" s="44"/>
      <c r="C24" s="44"/>
      <c r="D24" s="44"/>
      <c r="E24" s="44"/>
      <c r="F24" s="44"/>
      <c r="G24" s="44"/>
      <c r="H24" s="44"/>
      <c r="I24" s="44"/>
      <c r="J24" s="44"/>
      <c r="K24" s="44"/>
      <c r="L24" s="44"/>
      <c r="M24" s="44"/>
      <c r="N24" s="44"/>
      <c r="O24" s="44"/>
      <c r="P24" s="44"/>
      <c r="Q24" s="44"/>
      <c r="R24" s="44"/>
      <c r="S24" s="44"/>
      <c r="T24" s="44"/>
      <c r="U24" s="44"/>
      <c r="V24" s="44"/>
      <c r="W24" s="44"/>
      <c r="X24" s="44"/>
    </row>
    <row r="25" spans="1:24" ht="15.75" customHeight="1" x14ac:dyDescent="0.3">
      <c r="A25" s="44"/>
      <c r="B25" s="44"/>
      <c r="C25" s="44"/>
      <c r="D25" s="44"/>
      <c r="E25" s="44"/>
      <c r="F25" s="44"/>
      <c r="G25" s="44"/>
      <c r="H25" s="44"/>
      <c r="I25" s="44"/>
      <c r="J25" s="44"/>
      <c r="K25" s="44"/>
      <c r="L25" s="44"/>
      <c r="M25" s="44"/>
      <c r="N25" s="44"/>
      <c r="O25" s="44"/>
      <c r="P25" s="44"/>
      <c r="Q25" s="44"/>
      <c r="R25" s="44"/>
      <c r="S25" s="44"/>
      <c r="T25" s="44"/>
      <c r="U25" s="44"/>
      <c r="V25" s="44"/>
      <c r="W25" s="44"/>
      <c r="X25" s="44"/>
    </row>
    <row r="26" spans="1:24" ht="15.75" customHeight="1" x14ac:dyDescent="0.3">
      <c r="A26" s="44"/>
      <c r="B26" s="44"/>
      <c r="C26" s="44"/>
      <c r="D26" s="44"/>
      <c r="E26" s="44"/>
      <c r="F26" s="44"/>
      <c r="G26" s="44"/>
      <c r="H26" s="44"/>
      <c r="I26" s="44"/>
      <c r="J26" s="44"/>
      <c r="K26" s="44"/>
      <c r="L26" s="44"/>
      <c r="M26" s="44"/>
      <c r="N26" s="44"/>
      <c r="O26" s="44"/>
      <c r="P26" s="44"/>
      <c r="Q26" s="44"/>
      <c r="R26" s="44"/>
      <c r="S26" s="44"/>
      <c r="T26" s="44"/>
      <c r="U26" s="44"/>
      <c r="V26" s="44"/>
      <c r="W26" s="44"/>
      <c r="X26" s="44"/>
    </row>
    <row r="27" spans="1:24" ht="15.75" customHeight="1" x14ac:dyDescent="0.3">
      <c r="A27" s="44"/>
      <c r="B27" s="44"/>
      <c r="C27" s="44"/>
      <c r="D27" s="44"/>
      <c r="E27" s="44"/>
      <c r="F27" s="44"/>
      <c r="G27" s="44"/>
      <c r="H27" s="44"/>
      <c r="I27" s="44"/>
      <c r="J27" s="44"/>
      <c r="K27" s="44"/>
      <c r="L27" s="44"/>
      <c r="M27" s="44"/>
      <c r="N27" s="44"/>
      <c r="O27" s="44"/>
      <c r="P27" s="44"/>
      <c r="Q27" s="44"/>
      <c r="R27" s="44"/>
      <c r="S27" s="44"/>
      <c r="T27" s="44"/>
      <c r="U27" s="44"/>
      <c r="V27" s="44"/>
      <c r="W27" s="44"/>
      <c r="X27" s="44"/>
    </row>
    <row r="28" spans="1:24" ht="15.75" customHeight="1" x14ac:dyDescent="0.3">
      <c r="A28" s="44"/>
      <c r="B28" s="44"/>
      <c r="C28" s="44"/>
      <c r="D28" s="44"/>
      <c r="E28" s="44"/>
      <c r="F28" s="44"/>
      <c r="G28" s="44"/>
      <c r="H28" s="44"/>
      <c r="I28" s="44"/>
      <c r="J28" s="44"/>
      <c r="K28" s="44"/>
      <c r="L28" s="44"/>
      <c r="M28" s="44"/>
      <c r="N28" s="44"/>
      <c r="O28" s="44"/>
      <c r="P28" s="44"/>
      <c r="Q28" s="44"/>
      <c r="R28" s="44"/>
      <c r="S28" s="44"/>
      <c r="T28" s="44"/>
      <c r="U28" s="44"/>
      <c r="V28" s="44"/>
      <c r="W28" s="44"/>
      <c r="X28" s="44"/>
    </row>
    <row r="29" spans="1:24" ht="15.75" customHeight="1" x14ac:dyDescent="0.3">
      <c r="A29" s="44"/>
      <c r="B29" s="44"/>
      <c r="C29" s="44"/>
      <c r="D29" s="44"/>
      <c r="E29" s="44"/>
      <c r="F29" s="44"/>
      <c r="G29" s="44"/>
      <c r="H29" s="44"/>
      <c r="I29" s="44"/>
      <c r="J29" s="44"/>
      <c r="K29" s="44"/>
      <c r="L29" s="44"/>
      <c r="M29" s="44"/>
      <c r="N29" s="44"/>
      <c r="O29" s="44"/>
      <c r="P29" s="44"/>
      <c r="Q29" s="44"/>
      <c r="R29" s="44"/>
      <c r="S29" s="44"/>
      <c r="T29" s="44"/>
      <c r="U29" s="44"/>
      <c r="V29" s="44"/>
      <c r="W29" s="44"/>
      <c r="X29" s="44"/>
    </row>
    <row r="30" spans="1:24" ht="15.75" customHeight="1" x14ac:dyDescent="0.3">
      <c r="A30" s="44"/>
      <c r="B30" s="44"/>
      <c r="C30" s="44"/>
      <c r="D30" s="44"/>
      <c r="E30" s="44"/>
      <c r="F30" s="44"/>
      <c r="G30" s="44"/>
      <c r="H30" s="44"/>
      <c r="I30" s="44"/>
      <c r="J30" s="44"/>
      <c r="K30" s="44"/>
      <c r="L30" s="44"/>
      <c r="M30" s="44"/>
      <c r="N30" s="44"/>
      <c r="O30" s="44"/>
      <c r="P30" s="44"/>
      <c r="Q30" s="44"/>
      <c r="R30" s="44"/>
      <c r="S30" s="44"/>
      <c r="T30" s="44"/>
      <c r="U30" s="44"/>
      <c r="V30" s="44"/>
      <c r="W30" s="44"/>
      <c r="X30" s="44"/>
    </row>
    <row r="31" spans="1:24" ht="15.75" customHeight="1" x14ac:dyDescent="0.3">
      <c r="A31" s="44"/>
      <c r="B31" s="44"/>
      <c r="C31" s="44"/>
      <c r="D31" s="44"/>
      <c r="E31" s="44"/>
      <c r="F31" s="44"/>
      <c r="G31" s="44"/>
      <c r="H31" s="44"/>
      <c r="I31" s="44"/>
      <c r="J31" s="44"/>
      <c r="K31" s="44"/>
      <c r="L31" s="44"/>
      <c r="M31" s="44"/>
      <c r="N31" s="44"/>
      <c r="O31" s="44"/>
      <c r="P31" s="44"/>
      <c r="Q31" s="44"/>
      <c r="R31" s="44"/>
      <c r="S31" s="44"/>
      <c r="T31" s="44"/>
      <c r="U31" s="44"/>
      <c r="V31" s="44"/>
      <c r="W31" s="44"/>
      <c r="X31" s="44"/>
    </row>
    <row r="32" spans="1:24" ht="15.75" customHeight="1" x14ac:dyDescent="0.3">
      <c r="A32" s="44"/>
      <c r="B32" s="44"/>
      <c r="C32" s="44"/>
      <c r="D32" s="44"/>
      <c r="E32" s="44"/>
      <c r="F32" s="44"/>
      <c r="G32" s="44"/>
      <c r="H32" s="44"/>
      <c r="I32" s="44"/>
      <c r="J32" s="44"/>
      <c r="K32" s="44"/>
      <c r="L32" s="44"/>
      <c r="M32" s="44"/>
      <c r="N32" s="44"/>
      <c r="O32" s="44"/>
      <c r="P32" s="44"/>
      <c r="Q32" s="44"/>
      <c r="R32" s="44"/>
      <c r="S32" s="44"/>
      <c r="T32" s="44"/>
      <c r="U32" s="44"/>
      <c r="V32" s="44"/>
      <c r="W32" s="44"/>
      <c r="X32" s="44"/>
    </row>
    <row r="33" spans="1:24" ht="15.75" customHeight="1" x14ac:dyDescent="0.3">
      <c r="A33" s="44"/>
      <c r="E33" s="44"/>
      <c r="F33" s="44"/>
      <c r="G33" s="44"/>
      <c r="H33" s="44"/>
      <c r="I33" s="44"/>
      <c r="J33" s="44"/>
      <c r="K33" s="44"/>
      <c r="L33" s="44"/>
      <c r="M33" s="44"/>
      <c r="N33" s="44"/>
      <c r="O33" s="44"/>
      <c r="P33" s="44"/>
      <c r="Q33" s="44"/>
      <c r="R33" s="44"/>
      <c r="S33" s="44"/>
      <c r="T33" s="44"/>
      <c r="U33" s="44"/>
      <c r="V33" s="44"/>
      <c r="W33" s="44"/>
      <c r="X33" s="44"/>
    </row>
    <row r="34" spans="1:24" ht="15.75" customHeight="1" x14ac:dyDescent="0.3">
      <c r="A34" s="44"/>
      <c r="E34" s="44"/>
      <c r="F34" s="44"/>
      <c r="G34" s="44"/>
      <c r="H34" s="44"/>
      <c r="I34" s="44"/>
      <c r="J34" s="44"/>
      <c r="K34" s="44"/>
      <c r="L34" s="44"/>
      <c r="M34" s="44"/>
      <c r="N34" s="44"/>
      <c r="O34" s="44"/>
      <c r="P34" s="44"/>
      <c r="Q34" s="44"/>
      <c r="R34" s="44"/>
      <c r="S34" s="44"/>
      <c r="T34" s="44"/>
      <c r="U34" s="44"/>
      <c r="V34" s="44"/>
      <c r="W34" s="44"/>
      <c r="X34" s="44"/>
    </row>
    <row r="35" spans="1:24" ht="15.75" customHeight="1" x14ac:dyDescent="0.3">
      <c r="A35" s="44"/>
    </row>
    <row r="36" spans="1:24" ht="15.75" customHeight="1" x14ac:dyDescent="0.3">
      <c r="A36" s="44"/>
    </row>
    <row r="37" spans="1:24" ht="15.75" customHeight="1" x14ac:dyDescent="0.3">
      <c r="A37" s="44"/>
    </row>
    <row r="38" spans="1:24" ht="15.75" customHeight="1" x14ac:dyDescent="0.3">
      <c r="A38" s="44"/>
    </row>
    <row r="39" spans="1:24" ht="15.75" customHeight="1" x14ac:dyDescent="0.3">
      <c r="A39" s="44"/>
    </row>
    <row r="40" spans="1:24" ht="15.75" customHeight="1" x14ac:dyDescent="0.3">
      <c r="A40" s="44"/>
    </row>
    <row r="41" spans="1:24" ht="15.75" customHeight="1" x14ac:dyDescent="0.3">
      <c r="A41" s="44"/>
    </row>
    <row r="42" spans="1:24" ht="15.75" customHeight="1" x14ac:dyDescent="0.3">
      <c r="A42" s="44"/>
    </row>
    <row r="43" spans="1:24" ht="15.75" customHeight="1" x14ac:dyDescent="0.3">
      <c r="A43" s="44"/>
    </row>
    <row r="44" spans="1:24" ht="15.75" customHeight="1" x14ac:dyDescent="0.3">
      <c r="A44" s="44"/>
    </row>
    <row r="45" spans="1:24" ht="15.75" customHeight="1" x14ac:dyDescent="0.3">
      <c r="A45" s="44"/>
    </row>
    <row r="46" spans="1:24" ht="15.75" customHeight="1" x14ac:dyDescent="0.3">
      <c r="A46" s="44"/>
    </row>
    <row r="47" spans="1:24" ht="15.75" customHeight="1" x14ac:dyDescent="0.3">
      <c r="A47" s="44"/>
    </row>
    <row r="48" spans="1:24" ht="15.75" customHeight="1" x14ac:dyDescent="0.3">
      <c r="A48" s="44"/>
    </row>
    <row r="49" spans="1:1" ht="15.75" customHeight="1" x14ac:dyDescent="0.3">
      <c r="A49" s="44"/>
    </row>
    <row r="50" spans="1:1" ht="15.75" customHeight="1" x14ac:dyDescent="0.3">
      <c r="A50" s="44"/>
    </row>
    <row r="51" spans="1:1" ht="15.75" customHeight="1" x14ac:dyDescent="0.3">
      <c r="A51" s="44"/>
    </row>
    <row r="52" spans="1:1" ht="15.75" customHeight="1" x14ac:dyDescent="0.3">
      <c r="A52" s="44"/>
    </row>
    <row r="53" spans="1:1" ht="15.75" customHeight="1" x14ac:dyDescent="0.3">
      <c r="A53" s="44"/>
    </row>
    <row r="54" spans="1:1" ht="15.75" customHeight="1" x14ac:dyDescent="0.3">
      <c r="A54" s="44"/>
    </row>
    <row r="55" spans="1:1" ht="15.75" customHeight="1" x14ac:dyDescent="0.3">
      <c r="A55" s="44"/>
    </row>
    <row r="56" spans="1:1" ht="15.75" customHeight="1" x14ac:dyDescent="0.3"/>
    <row r="57" spans="1:1" ht="15.75" customHeight="1" x14ac:dyDescent="0.3"/>
    <row r="58" spans="1:1" ht="15.75" customHeight="1" x14ac:dyDescent="0.3"/>
    <row r="59" spans="1:1" ht="15.75" customHeight="1" x14ac:dyDescent="0.3"/>
    <row r="60" spans="1:1" ht="15.75" customHeight="1" x14ac:dyDescent="0.3"/>
    <row r="61" spans="1:1" ht="15.75" customHeight="1" x14ac:dyDescent="0.3"/>
    <row r="62" spans="1:1" ht="15.75" customHeight="1" x14ac:dyDescent="0.3"/>
    <row r="63" spans="1:1" ht="15.75" customHeight="1" x14ac:dyDescent="0.3"/>
    <row r="64" spans="1:1"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1:D1"/>
  </mergeCell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6923C"/>
  </sheetPr>
  <dimension ref="A1:W969"/>
  <sheetViews>
    <sheetView zoomScale="70" zoomScaleNormal="70" workbookViewId="0">
      <selection activeCell="C6" sqref="C6"/>
    </sheetView>
  </sheetViews>
  <sheetFormatPr baseColWidth="10" defaultColWidth="14.44140625" defaultRowHeight="15" customHeight="1" x14ac:dyDescent="0.3"/>
  <cols>
    <col min="1" max="1" width="10.6640625" customWidth="1"/>
    <col min="2" max="2" width="40.44140625" customWidth="1"/>
    <col min="3" max="3" width="50.21875" customWidth="1"/>
    <col min="4" max="5" width="47" customWidth="1"/>
    <col min="6" max="6" width="135" customWidth="1"/>
    <col min="7" max="7" width="144.6640625" customWidth="1"/>
    <col min="8" max="26" width="10.6640625" customWidth="1"/>
  </cols>
  <sheetData>
    <row r="1" spans="1:23" ht="32.4" customHeight="1" x14ac:dyDescent="0.3">
      <c r="A1" s="44"/>
      <c r="B1" s="17" t="s">
        <v>283</v>
      </c>
      <c r="D1" s="16"/>
      <c r="E1" s="16"/>
      <c r="F1" s="17"/>
      <c r="G1" s="44"/>
      <c r="H1" s="44"/>
      <c r="I1" s="44"/>
      <c r="J1" s="44"/>
      <c r="K1" s="44"/>
      <c r="L1" s="44"/>
      <c r="M1" s="44"/>
      <c r="N1" s="44"/>
      <c r="O1" s="44"/>
      <c r="P1" s="44"/>
      <c r="Q1" s="44"/>
      <c r="R1" s="44"/>
      <c r="S1" s="44"/>
      <c r="T1" s="44"/>
      <c r="U1" s="44"/>
      <c r="V1" s="44"/>
      <c r="W1" s="44"/>
    </row>
    <row r="2" spans="1:23" ht="22.2" customHeight="1" thickBot="1" x14ac:dyDescent="0.35">
      <c r="A2" s="44"/>
      <c r="B2" s="44"/>
      <c r="C2" s="44"/>
      <c r="D2" s="44"/>
      <c r="E2" s="44"/>
      <c r="F2" s="44"/>
      <c r="G2" s="44"/>
      <c r="H2" s="44"/>
      <c r="I2" s="44"/>
      <c r="J2" s="44"/>
      <c r="K2" s="44"/>
      <c r="L2" s="44"/>
      <c r="M2" s="44"/>
      <c r="N2" s="44"/>
      <c r="O2" s="44"/>
      <c r="P2" s="44"/>
      <c r="Q2" s="44"/>
      <c r="R2" s="44"/>
      <c r="S2" s="44"/>
      <c r="T2" s="44"/>
      <c r="U2" s="44"/>
      <c r="V2" s="44"/>
      <c r="W2" s="44"/>
    </row>
    <row r="3" spans="1:23" ht="47.4" customHeight="1" x14ac:dyDescent="0.3">
      <c r="A3" s="46"/>
      <c r="B3" s="375" t="s">
        <v>227</v>
      </c>
      <c r="C3" s="334"/>
      <c r="D3" s="334"/>
      <c r="E3" s="350"/>
      <c r="F3" s="47"/>
      <c r="G3" s="44"/>
      <c r="H3" s="44"/>
      <c r="I3" s="44"/>
      <c r="J3" s="44"/>
      <c r="K3" s="44"/>
      <c r="L3" s="44"/>
      <c r="M3" s="44"/>
      <c r="N3" s="44"/>
      <c r="O3" s="44"/>
      <c r="P3" s="44"/>
      <c r="Q3" s="44"/>
    </row>
    <row r="4" spans="1:23" ht="47.4" customHeight="1" x14ac:dyDescent="0.3">
      <c r="A4" s="46"/>
      <c r="B4" s="109" t="s">
        <v>284</v>
      </c>
      <c r="C4" s="110" t="s">
        <v>285</v>
      </c>
      <c r="D4" s="110" t="s">
        <v>286</v>
      </c>
      <c r="E4" s="111" t="s">
        <v>287</v>
      </c>
      <c r="F4" s="47"/>
      <c r="G4" s="44"/>
      <c r="H4" s="44"/>
      <c r="I4" s="44"/>
      <c r="J4" s="44"/>
      <c r="K4" s="44"/>
      <c r="L4" s="44"/>
      <c r="M4" s="44"/>
      <c r="N4" s="44"/>
      <c r="O4" s="44"/>
      <c r="P4" s="44"/>
      <c r="Q4" s="44"/>
    </row>
    <row r="5" spans="1:23" ht="79.2" customHeight="1" x14ac:dyDescent="0.3">
      <c r="A5" s="46"/>
      <c r="B5" s="112" t="s">
        <v>229</v>
      </c>
      <c r="C5" s="113">
        <v>0.2</v>
      </c>
      <c r="D5" s="114" t="s">
        <v>288</v>
      </c>
      <c r="E5" s="115" t="s">
        <v>289</v>
      </c>
      <c r="F5" s="47"/>
      <c r="G5" s="44"/>
      <c r="H5" s="44"/>
      <c r="I5" s="44"/>
      <c r="J5" s="44"/>
      <c r="K5" s="44"/>
      <c r="L5" s="44"/>
      <c r="M5" s="44"/>
      <c r="N5" s="44"/>
      <c r="O5" s="44"/>
      <c r="P5" s="44"/>
      <c r="Q5" s="44"/>
    </row>
    <row r="6" spans="1:23" ht="79.2" customHeight="1" x14ac:dyDescent="0.3">
      <c r="A6" s="46"/>
      <c r="B6" s="116" t="s">
        <v>230</v>
      </c>
      <c r="C6" s="113">
        <v>0.4</v>
      </c>
      <c r="D6" s="117" t="s">
        <v>290</v>
      </c>
      <c r="E6" s="118" t="s">
        <v>291</v>
      </c>
      <c r="F6" s="47"/>
      <c r="G6" s="44"/>
      <c r="H6" s="44"/>
      <c r="I6" s="44"/>
      <c r="J6" s="44"/>
      <c r="K6" s="44"/>
      <c r="L6" s="44"/>
      <c r="M6" s="44"/>
      <c r="N6" s="44"/>
      <c r="O6" s="44"/>
      <c r="P6" s="44"/>
      <c r="Q6" s="44"/>
    </row>
    <row r="7" spans="1:23" ht="79.2" customHeight="1" x14ac:dyDescent="0.3">
      <c r="A7" s="46"/>
      <c r="B7" s="119" t="s">
        <v>150</v>
      </c>
      <c r="C7" s="113">
        <v>0.6</v>
      </c>
      <c r="D7" s="117" t="s">
        <v>292</v>
      </c>
      <c r="E7" s="118" t="s">
        <v>293</v>
      </c>
      <c r="F7" s="47"/>
      <c r="G7" s="44"/>
      <c r="H7" s="44"/>
      <c r="I7" s="44"/>
      <c r="J7" s="44"/>
      <c r="K7" s="44"/>
      <c r="L7" s="44"/>
      <c r="M7" s="44"/>
      <c r="N7" s="44"/>
      <c r="O7" s="44"/>
      <c r="P7" s="44"/>
      <c r="Q7" s="44"/>
    </row>
    <row r="8" spans="1:23" ht="79.2" customHeight="1" x14ac:dyDescent="0.3">
      <c r="A8" s="46"/>
      <c r="B8" s="120" t="s">
        <v>122</v>
      </c>
      <c r="C8" s="113">
        <v>0.8</v>
      </c>
      <c r="D8" s="117" t="s">
        <v>294</v>
      </c>
      <c r="E8" s="118" t="s">
        <v>295</v>
      </c>
      <c r="F8" s="47"/>
      <c r="G8" s="44"/>
      <c r="H8" s="44"/>
      <c r="I8" s="44"/>
      <c r="J8" s="44"/>
      <c r="K8" s="44"/>
      <c r="L8" s="44"/>
      <c r="M8" s="44"/>
      <c r="N8" s="44"/>
      <c r="O8" s="44"/>
      <c r="P8" s="44"/>
      <c r="Q8" s="44"/>
    </row>
    <row r="9" spans="1:23" ht="79.2" customHeight="1" x14ac:dyDescent="0.3">
      <c r="A9" s="46"/>
      <c r="B9" s="121" t="s">
        <v>231</v>
      </c>
      <c r="C9" s="113">
        <v>1</v>
      </c>
      <c r="D9" s="117" t="s">
        <v>296</v>
      </c>
      <c r="E9" s="118" t="s">
        <v>297</v>
      </c>
      <c r="F9" s="47"/>
      <c r="G9" s="44"/>
      <c r="H9" s="44"/>
      <c r="I9" s="44"/>
      <c r="J9" s="44"/>
      <c r="K9" s="44"/>
      <c r="L9" s="44"/>
      <c r="M9" s="44"/>
      <c r="N9" s="44"/>
      <c r="O9" s="44"/>
      <c r="P9" s="44"/>
      <c r="Q9" s="44"/>
    </row>
    <row r="10" spans="1:23" ht="15.75" customHeight="1" x14ac:dyDescent="0.3">
      <c r="A10" s="46"/>
      <c r="B10" s="46"/>
      <c r="C10" s="47"/>
      <c r="D10" s="47"/>
      <c r="E10" s="47"/>
      <c r="F10" s="47"/>
      <c r="G10" s="44"/>
      <c r="H10" s="44"/>
      <c r="I10" s="44"/>
      <c r="J10" s="44"/>
      <c r="K10" s="44"/>
      <c r="L10" s="44"/>
      <c r="M10" s="44"/>
      <c r="N10" s="44"/>
      <c r="O10" s="44"/>
      <c r="P10" s="44"/>
      <c r="Q10" s="44"/>
    </row>
    <row r="11" spans="1:23" ht="15.75" customHeight="1" x14ac:dyDescent="0.3">
      <c r="A11" s="46"/>
      <c r="B11" s="46"/>
      <c r="C11" s="47"/>
      <c r="D11" s="47"/>
      <c r="E11" s="47"/>
      <c r="F11" s="47"/>
      <c r="G11" s="44"/>
      <c r="H11" s="44"/>
      <c r="I11" s="44"/>
      <c r="J11" s="44"/>
      <c r="K11" s="44"/>
      <c r="L11" s="44"/>
      <c r="M11" s="44"/>
      <c r="N11" s="44"/>
      <c r="O11" s="44"/>
      <c r="P11" s="44"/>
      <c r="Q11" s="44"/>
    </row>
    <row r="12" spans="1:23" ht="15.75" customHeight="1" x14ac:dyDescent="0.3">
      <c r="A12" s="46"/>
      <c r="B12" s="46"/>
      <c r="C12" s="47"/>
      <c r="D12" s="47"/>
      <c r="E12" s="47"/>
      <c r="F12" s="47"/>
      <c r="G12" s="44"/>
      <c r="H12" s="44"/>
      <c r="I12" s="44"/>
      <c r="J12" s="44"/>
      <c r="K12" s="44"/>
      <c r="L12" s="44"/>
      <c r="M12" s="44"/>
      <c r="N12" s="44"/>
      <c r="O12" s="44"/>
      <c r="P12" s="44"/>
      <c r="Q12" s="44"/>
    </row>
    <row r="13" spans="1:23" ht="15.75" customHeight="1" x14ac:dyDescent="0.3">
      <c r="A13" s="46"/>
      <c r="B13" s="46"/>
      <c r="C13" s="47"/>
      <c r="D13" s="47"/>
      <c r="E13" s="47"/>
      <c r="F13" s="47"/>
      <c r="G13" s="44"/>
      <c r="H13" s="44"/>
      <c r="I13" s="44"/>
      <c r="J13" s="44"/>
      <c r="K13" s="44"/>
      <c r="L13" s="44"/>
      <c r="M13" s="44"/>
      <c r="N13" s="44"/>
      <c r="O13" s="44"/>
      <c r="P13" s="44"/>
      <c r="Q13" s="44"/>
    </row>
    <row r="14" spans="1:23" ht="15.75" customHeight="1" x14ac:dyDescent="0.3">
      <c r="A14" s="46"/>
      <c r="B14" s="46"/>
      <c r="C14" s="47"/>
      <c r="D14" s="47"/>
      <c r="E14" s="47"/>
      <c r="F14" s="47"/>
      <c r="G14" s="44"/>
      <c r="H14" s="44"/>
      <c r="I14" s="44"/>
      <c r="J14" s="44"/>
      <c r="K14" s="44"/>
      <c r="L14" s="44"/>
      <c r="M14" s="44"/>
      <c r="N14" s="44"/>
      <c r="O14" s="44"/>
      <c r="P14" s="44"/>
      <c r="Q14" s="44"/>
    </row>
    <row r="15" spans="1:23" ht="15.75" customHeight="1" x14ac:dyDescent="0.3">
      <c r="A15" s="46"/>
      <c r="B15" s="46"/>
      <c r="C15" s="47"/>
      <c r="D15" s="47"/>
      <c r="E15" s="47"/>
      <c r="F15" s="47"/>
      <c r="G15" s="44"/>
      <c r="H15" s="44"/>
      <c r="I15" s="44"/>
      <c r="J15" s="44"/>
      <c r="K15" s="44"/>
      <c r="L15" s="44"/>
      <c r="M15" s="44"/>
      <c r="N15" s="44"/>
      <c r="O15" s="44"/>
      <c r="P15" s="44"/>
      <c r="Q15" s="44"/>
    </row>
    <row r="16" spans="1:23" ht="15.75" customHeight="1" x14ac:dyDescent="0.3">
      <c r="A16" s="46"/>
      <c r="B16" s="46"/>
      <c r="C16" s="47"/>
      <c r="D16" s="47"/>
      <c r="E16" s="47"/>
      <c r="F16" s="47"/>
      <c r="G16" s="44"/>
      <c r="H16" s="44"/>
      <c r="I16" s="44"/>
      <c r="J16" s="44"/>
      <c r="K16" s="44"/>
      <c r="L16" s="44"/>
      <c r="M16" s="44"/>
      <c r="N16" s="44"/>
      <c r="O16" s="44"/>
      <c r="P16" s="44"/>
      <c r="Q16" s="44"/>
    </row>
    <row r="17" spans="1:17" ht="15.75" customHeight="1" x14ac:dyDescent="0.3">
      <c r="A17" s="46"/>
      <c r="B17" s="46"/>
      <c r="C17" s="47"/>
      <c r="D17" s="47"/>
      <c r="E17" s="47"/>
      <c r="F17" s="47"/>
      <c r="G17" s="44"/>
      <c r="H17" s="44"/>
      <c r="I17" s="44"/>
      <c r="J17" s="44"/>
      <c r="K17" s="44"/>
      <c r="L17" s="44"/>
      <c r="M17" s="44"/>
      <c r="N17" s="44"/>
      <c r="O17" s="44"/>
      <c r="P17" s="44"/>
      <c r="Q17" s="44"/>
    </row>
    <row r="18" spans="1:17" ht="15.75" customHeight="1" x14ac:dyDescent="0.3">
      <c r="A18" s="46"/>
      <c r="B18" s="46"/>
      <c r="C18" s="47"/>
      <c r="D18" s="47"/>
      <c r="E18" s="47"/>
      <c r="F18" s="47"/>
      <c r="G18" s="44"/>
      <c r="H18" s="44"/>
      <c r="I18" s="44"/>
      <c r="J18" s="44"/>
      <c r="K18" s="44"/>
      <c r="L18" s="44"/>
      <c r="M18" s="44"/>
      <c r="N18" s="44"/>
      <c r="O18" s="44"/>
      <c r="P18" s="44"/>
      <c r="Q18" s="44"/>
    </row>
    <row r="19" spans="1:17" ht="15.75" customHeight="1" x14ac:dyDescent="0.3">
      <c r="A19" s="46"/>
      <c r="B19" s="46"/>
      <c r="C19" s="47"/>
      <c r="D19" s="47"/>
      <c r="E19" s="47"/>
      <c r="F19" s="47"/>
      <c r="G19" s="44"/>
      <c r="H19" s="44"/>
      <c r="I19" s="44"/>
      <c r="J19" s="44"/>
      <c r="K19" s="44"/>
      <c r="L19" s="44"/>
      <c r="M19" s="44"/>
      <c r="N19" s="44"/>
      <c r="O19" s="44"/>
      <c r="P19" s="44"/>
      <c r="Q19" s="44"/>
    </row>
    <row r="20" spans="1:17" ht="15.75" customHeight="1" x14ac:dyDescent="0.3">
      <c r="A20" s="46"/>
      <c r="B20" s="18"/>
      <c r="C20" s="19"/>
      <c r="D20" s="19"/>
      <c r="E20" s="19"/>
      <c r="F20" s="19"/>
    </row>
    <row r="21" spans="1:17" ht="15.75" customHeight="1" x14ac:dyDescent="0.3">
      <c r="A21" s="46"/>
      <c r="B21" s="18"/>
      <c r="C21" s="19"/>
      <c r="D21" s="19"/>
      <c r="E21" s="19"/>
      <c r="F21" s="19"/>
    </row>
    <row r="22" spans="1:17" ht="15.75" customHeight="1" x14ac:dyDescent="0.3">
      <c r="A22" s="46"/>
      <c r="B22" s="18"/>
      <c r="C22" s="19"/>
      <c r="D22" s="19"/>
      <c r="E22" s="19"/>
      <c r="F22" s="19"/>
    </row>
    <row r="23" spans="1:17" ht="15.75" customHeight="1" x14ac:dyDescent="0.3">
      <c r="A23" s="46"/>
      <c r="B23" s="18"/>
      <c r="C23" s="19"/>
      <c r="D23" s="19"/>
      <c r="E23" s="19"/>
      <c r="F23" s="19"/>
    </row>
    <row r="24" spans="1:17" ht="15.75" customHeight="1" x14ac:dyDescent="0.3">
      <c r="A24" s="46"/>
      <c r="B24" s="18"/>
      <c r="C24" s="19"/>
      <c r="D24" s="19"/>
      <c r="E24" s="19"/>
      <c r="F24" s="19"/>
    </row>
    <row r="25" spans="1:17" ht="15.75" customHeight="1" x14ac:dyDescent="0.3">
      <c r="A25" s="46"/>
      <c r="B25" s="18"/>
      <c r="C25" s="19"/>
      <c r="D25" s="19"/>
      <c r="E25" s="19"/>
      <c r="F25" s="19"/>
    </row>
    <row r="26" spans="1:17" ht="15.75" customHeight="1" x14ac:dyDescent="0.3">
      <c r="A26" s="46"/>
      <c r="B26" s="18"/>
      <c r="C26" s="19"/>
      <c r="D26" s="19"/>
      <c r="E26" s="19"/>
      <c r="F26" s="19"/>
    </row>
    <row r="27" spans="1:17" ht="15.75" customHeight="1" x14ac:dyDescent="0.3">
      <c r="A27" s="46"/>
      <c r="B27" s="18"/>
      <c r="C27" s="19"/>
      <c r="D27" s="19"/>
      <c r="E27" s="19"/>
      <c r="F27" s="19"/>
    </row>
    <row r="28" spans="1:17" ht="15.75" customHeight="1" x14ac:dyDescent="0.3">
      <c r="A28" s="46"/>
      <c r="B28" s="18"/>
      <c r="C28" s="19"/>
      <c r="D28" s="19"/>
      <c r="E28" s="19"/>
      <c r="F28" s="19"/>
    </row>
    <row r="29" spans="1:17" ht="15.75" customHeight="1" x14ac:dyDescent="0.3">
      <c r="A29" s="46"/>
      <c r="B29" s="18"/>
      <c r="C29" s="19"/>
      <c r="D29" s="19"/>
      <c r="E29" s="19"/>
      <c r="F29" s="19"/>
    </row>
    <row r="30" spans="1:17" ht="15.75" customHeight="1" x14ac:dyDescent="0.3">
      <c r="A30" s="46"/>
      <c r="B30" s="18"/>
      <c r="C30" s="19"/>
      <c r="D30" s="19"/>
      <c r="E30" s="19"/>
      <c r="F30" s="19"/>
    </row>
    <row r="31" spans="1:17" ht="15.75" customHeight="1" x14ac:dyDescent="0.3">
      <c r="A31" s="46"/>
      <c r="B31" s="18"/>
      <c r="C31" s="19"/>
      <c r="D31" s="19"/>
      <c r="E31" s="19"/>
      <c r="F31" s="19"/>
    </row>
    <row r="32" spans="1:17" ht="15.75" customHeight="1" x14ac:dyDescent="0.3">
      <c r="A32" s="46"/>
      <c r="B32" s="18"/>
      <c r="C32" s="19"/>
      <c r="D32" s="19"/>
      <c r="E32" s="19"/>
      <c r="F32" s="19"/>
    </row>
    <row r="33" spans="1:6" ht="15.75" customHeight="1" x14ac:dyDescent="0.3">
      <c r="A33" s="46"/>
      <c r="B33" s="18"/>
      <c r="C33" s="19"/>
      <c r="D33" s="19"/>
      <c r="E33" s="19"/>
      <c r="F33" s="19"/>
    </row>
    <row r="34" spans="1:6" ht="15.75" customHeight="1" x14ac:dyDescent="0.3">
      <c r="A34" s="46"/>
      <c r="B34" s="18"/>
      <c r="C34" s="19"/>
      <c r="D34" s="19"/>
      <c r="E34" s="19"/>
      <c r="F34" s="19"/>
    </row>
    <row r="35" spans="1:6" ht="15.75" customHeight="1" x14ac:dyDescent="0.3">
      <c r="A35" s="46"/>
      <c r="B35" s="18"/>
      <c r="C35" s="19"/>
      <c r="D35" s="19"/>
      <c r="E35" s="19"/>
      <c r="F35" s="19"/>
    </row>
    <row r="36" spans="1:6" ht="15.75" customHeight="1" x14ac:dyDescent="0.3">
      <c r="A36" s="46"/>
      <c r="B36" s="18"/>
      <c r="C36" s="19"/>
      <c r="D36" s="19"/>
      <c r="E36" s="19"/>
      <c r="F36" s="19"/>
    </row>
    <row r="37" spans="1:6" ht="15.75" customHeight="1" x14ac:dyDescent="0.3">
      <c r="A37" s="46"/>
      <c r="B37" s="18"/>
      <c r="C37" s="19"/>
      <c r="D37" s="19"/>
      <c r="E37" s="19"/>
      <c r="F37" s="19"/>
    </row>
    <row r="38" spans="1:6" ht="15.75" customHeight="1" x14ac:dyDescent="0.3">
      <c r="A38" s="46"/>
      <c r="B38" s="18"/>
      <c r="C38" s="19"/>
      <c r="D38" s="19"/>
      <c r="E38" s="19"/>
      <c r="F38" s="19"/>
    </row>
    <row r="39" spans="1:6" ht="15.75" customHeight="1" x14ac:dyDescent="0.3">
      <c r="A39" s="46"/>
      <c r="B39" s="18"/>
      <c r="C39" s="19"/>
      <c r="D39" s="19"/>
      <c r="E39" s="19"/>
      <c r="F39" s="19"/>
    </row>
    <row r="40" spans="1:6" ht="15.75" customHeight="1" x14ac:dyDescent="0.3">
      <c r="A40" s="46"/>
      <c r="B40" s="18"/>
      <c r="C40" s="19"/>
      <c r="D40" s="19"/>
      <c r="E40" s="19"/>
      <c r="F40" s="19"/>
    </row>
    <row r="41" spans="1:6" ht="15.75" customHeight="1" x14ac:dyDescent="0.3">
      <c r="A41" s="46"/>
      <c r="B41" s="18"/>
      <c r="C41" s="19"/>
      <c r="D41" s="19"/>
      <c r="E41" s="19"/>
      <c r="F41" s="19"/>
    </row>
    <row r="42" spans="1:6" ht="15.75" customHeight="1" x14ac:dyDescent="0.3">
      <c r="A42" s="46"/>
      <c r="B42" s="18"/>
      <c r="C42" s="19"/>
      <c r="D42" s="19"/>
      <c r="E42" s="19"/>
      <c r="F42" s="19"/>
    </row>
    <row r="43" spans="1:6" ht="15.75" customHeight="1" x14ac:dyDescent="0.3">
      <c r="A43" s="46"/>
      <c r="B43" s="18"/>
      <c r="C43" s="19"/>
      <c r="D43" s="19"/>
      <c r="E43" s="19"/>
      <c r="F43" s="19"/>
    </row>
    <row r="44" spans="1:6" ht="15.75" customHeight="1" x14ac:dyDescent="0.3">
      <c r="A44" s="46"/>
      <c r="B44" s="18"/>
      <c r="C44" s="19"/>
      <c r="D44" s="19"/>
      <c r="E44" s="19"/>
      <c r="F44" s="19"/>
    </row>
    <row r="45" spans="1:6" ht="15.75" customHeight="1" x14ac:dyDescent="0.3">
      <c r="A45" s="46"/>
      <c r="B45" s="18"/>
      <c r="C45" s="19"/>
      <c r="D45" s="19"/>
      <c r="E45" s="19"/>
      <c r="F45" s="19"/>
    </row>
    <row r="46" spans="1:6" ht="15.75" customHeight="1" x14ac:dyDescent="0.3">
      <c r="A46" s="46"/>
      <c r="B46" s="18"/>
      <c r="C46" s="19"/>
      <c r="D46" s="19"/>
      <c r="E46" s="19"/>
      <c r="F46" s="19"/>
    </row>
    <row r="47" spans="1:6" ht="15.75" customHeight="1" x14ac:dyDescent="0.3">
      <c r="A47" s="46"/>
      <c r="B47" s="18"/>
      <c r="C47" s="19"/>
      <c r="D47" s="19"/>
      <c r="E47" s="19"/>
      <c r="F47" s="19"/>
    </row>
    <row r="48" spans="1:6" ht="15.75" customHeight="1" x14ac:dyDescent="0.3">
      <c r="A48" s="46"/>
      <c r="B48" s="18"/>
      <c r="C48" s="19"/>
      <c r="D48" s="19"/>
      <c r="E48" s="19"/>
      <c r="F48" s="19"/>
    </row>
    <row r="49" spans="1:6" ht="15.75" customHeight="1" x14ac:dyDescent="0.3">
      <c r="A49" s="46"/>
      <c r="B49" s="18"/>
      <c r="C49" s="19"/>
      <c r="D49" s="19"/>
      <c r="E49" s="19"/>
      <c r="F49" s="19"/>
    </row>
    <row r="50" spans="1:6" ht="15.75" customHeight="1" x14ac:dyDescent="0.3">
      <c r="A50" s="46"/>
      <c r="B50" s="18"/>
      <c r="C50" s="19"/>
      <c r="D50" s="19"/>
      <c r="E50" s="19"/>
      <c r="F50" s="19"/>
    </row>
    <row r="51" spans="1:6" ht="15.75" customHeight="1" x14ac:dyDescent="0.3">
      <c r="A51" s="46"/>
      <c r="B51" s="18"/>
      <c r="C51" s="19"/>
      <c r="D51" s="19"/>
      <c r="E51" s="19"/>
      <c r="F51" s="19"/>
    </row>
    <row r="52" spans="1:6" ht="15.75" customHeight="1" x14ac:dyDescent="0.3">
      <c r="A52" s="46"/>
      <c r="B52" s="18"/>
      <c r="C52" s="19"/>
      <c r="D52" s="19"/>
      <c r="E52" s="19"/>
      <c r="F52" s="19"/>
    </row>
    <row r="53" spans="1:6" ht="15.75" customHeight="1" x14ac:dyDescent="0.3">
      <c r="A53" s="46"/>
      <c r="B53" s="18"/>
      <c r="C53" s="19"/>
      <c r="D53" s="19"/>
      <c r="E53" s="19"/>
      <c r="F53" s="19"/>
    </row>
    <row r="54" spans="1:6" ht="15.75" customHeight="1" x14ac:dyDescent="0.3">
      <c r="A54" s="46"/>
      <c r="B54" s="18"/>
      <c r="C54" s="19"/>
      <c r="D54" s="19"/>
      <c r="E54" s="19"/>
      <c r="F54" s="19"/>
    </row>
    <row r="55" spans="1:6" ht="15.75" customHeight="1" x14ac:dyDescent="0.3">
      <c r="A55" s="46"/>
      <c r="B55" s="18"/>
      <c r="C55" s="19"/>
      <c r="D55" s="19"/>
      <c r="E55" s="19"/>
      <c r="F55" s="19"/>
    </row>
    <row r="56" spans="1:6" ht="15.75" customHeight="1" x14ac:dyDescent="0.3">
      <c r="A56" s="46"/>
      <c r="B56" s="18"/>
      <c r="C56" s="19"/>
      <c r="D56" s="19"/>
      <c r="E56" s="19"/>
      <c r="F56" s="19"/>
    </row>
    <row r="57" spans="1:6" ht="15.75" customHeight="1" x14ac:dyDescent="0.3">
      <c r="A57" s="46"/>
      <c r="B57" s="18"/>
      <c r="C57" s="19"/>
      <c r="D57" s="19"/>
      <c r="E57" s="19"/>
      <c r="F57" s="19"/>
    </row>
    <row r="58" spans="1:6" ht="15.75" customHeight="1" x14ac:dyDescent="0.3">
      <c r="A58" s="46"/>
      <c r="B58" s="18"/>
      <c r="C58" s="19"/>
      <c r="D58" s="19"/>
      <c r="E58" s="19"/>
      <c r="F58" s="19"/>
    </row>
    <row r="59" spans="1:6" ht="15.75" customHeight="1" x14ac:dyDescent="0.3">
      <c r="A59" s="46"/>
      <c r="B59" s="18"/>
      <c r="C59" s="19"/>
      <c r="D59" s="19"/>
      <c r="E59" s="19"/>
      <c r="F59" s="19"/>
    </row>
    <row r="60" spans="1:6" ht="15.75" customHeight="1" x14ac:dyDescent="0.3">
      <c r="A60" s="46"/>
      <c r="B60" s="18"/>
      <c r="C60" s="19"/>
      <c r="D60" s="19"/>
      <c r="E60" s="19"/>
      <c r="F60" s="19"/>
    </row>
    <row r="61" spans="1:6" ht="15.75" customHeight="1" x14ac:dyDescent="0.3">
      <c r="A61" s="46"/>
      <c r="B61" s="18"/>
      <c r="C61" s="19"/>
      <c r="D61" s="19"/>
      <c r="E61" s="19"/>
      <c r="F61" s="19"/>
    </row>
    <row r="62" spans="1:6" ht="15.75" customHeight="1" x14ac:dyDescent="0.3">
      <c r="A62" s="46"/>
      <c r="B62" s="18"/>
      <c r="C62" s="19"/>
      <c r="D62" s="19"/>
      <c r="E62" s="19"/>
      <c r="F62" s="19"/>
    </row>
    <row r="63" spans="1:6" ht="15.75" customHeight="1" x14ac:dyDescent="0.3">
      <c r="A63" s="46"/>
      <c r="B63" s="18"/>
      <c r="C63" s="19"/>
      <c r="D63" s="19"/>
      <c r="E63" s="19"/>
      <c r="F63" s="19"/>
    </row>
    <row r="64" spans="1:6" ht="15.75" customHeight="1" x14ac:dyDescent="0.3">
      <c r="A64" s="46"/>
      <c r="B64" s="18"/>
      <c r="C64" s="19"/>
      <c r="D64" s="19"/>
      <c r="E64" s="19"/>
      <c r="F64" s="19"/>
    </row>
    <row r="65" spans="1:6" ht="15.75" customHeight="1" x14ac:dyDescent="0.3">
      <c r="A65" s="46"/>
      <c r="B65" s="18"/>
      <c r="C65" s="19"/>
      <c r="D65" s="19"/>
      <c r="E65" s="19"/>
      <c r="F65" s="19"/>
    </row>
    <row r="66" spans="1:6" ht="15.75" customHeight="1" x14ac:dyDescent="0.3">
      <c r="A66" s="46"/>
      <c r="B66" s="18"/>
      <c r="C66" s="19"/>
      <c r="D66" s="19"/>
      <c r="E66" s="19"/>
      <c r="F66" s="19"/>
    </row>
    <row r="67" spans="1:6" ht="15.75" customHeight="1" x14ac:dyDescent="0.3">
      <c r="A67" s="46"/>
      <c r="B67" s="18"/>
      <c r="C67" s="19"/>
      <c r="D67" s="19"/>
      <c r="E67" s="19"/>
      <c r="F67" s="19"/>
    </row>
    <row r="68" spans="1:6" ht="15.75" customHeight="1" x14ac:dyDescent="0.3">
      <c r="A68" s="46"/>
      <c r="B68" s="18"/>
      <c r="C68" s="19"/>
      <c r="D68" s="19"/>
      <c r="E68" s="19"/>
      <c r="F68" s="19"/>
    </row>
    <row r="69" spans="1:6" ht="15.75" customHeight="1" x14ac:dyDescent="0.3">
      <c r="A69" s="46"/>
      <c r="B69" s="18"/>
      <c r="C69" s="19"/>
      <c r="D69" s="19"/>
      <c r="E69" s="19"/>
      <c r="F69" s="19"/>
    </row>
    <row r="70" spans="1:6" ht="15.75" customHeight="1" x14ac:dyDescent="0.3">
      <c r="A70" s="46"/>
      <c r="B70" s="18"/>
      <c r="C70" s="19"/>
      <c r="D70" s="19"/>
      <c r="E70" s="19"/>
      <c r="F70" s="19"/>
    </row>
    <row r="71" spans="1:6" ht="15.75" customHeight="1" x14ac:dyDescent="0.3">
      <c r="A71" s="46"/>
      <c r="B71" s="18"/>
      <c r="C71" s="19"/>
      <c r="D71" s="19"/>
      <c r="E71" s="19"/>
      <c r="F71" s="19"/>
    </row>
    <row r="72" spans="1:6" ht="15.75" customHeight="1" x14ac:dyDescent="0.3">
      <c r="A72" s="46"/>
      <c r="B72" s="18"/>
      <c r="C72" s="19"/>
      <c r="D72" s="19"/>
      <c r="E72" s="19"/>
      <c r="F72" s="19"/>
    </row>
    <row r="73" spans="1:6" ht="15.75" customHeight="1" x14ac:dyDescent="0.3">
      <c r="A73" s="46"/>
      <c r="B73" s="18"/>
      <c r="C73" s="19"/>
      <c r="D73" s="19"/>
      <c r="E73" s="19"/>
      <c r="F73" s="19"/>
    </row>
    <row r="74" spans="1:6" ht="15.75" customHeight="1" x14ac:dyDescent="0.3">
      <c r="A74" s="46"/>
      <c r="B74" s="18"/>
      <c r="C74" s="19"/>
      <c r="D74" s="19"/>
      <c r="E74" s="19"/>
      <c r="F74" s="19"/>
    </row>
    <row r="75" spans="1:6" ht="15.75" customHeight="1" x14ac:dyDescent="0.3">
      <c r="A75" s="46"/>
      <c r="B75" s="18"/>
      <c r="C75" s="19"/>
      <c r="D75" s="19"/>
      <c r="E75" s="19"/>
      <c r="F75" s="19"/>
    </row>
    <row r="76" spans="1:6" ht="15.75" customHeight="1" x14ac:dyDescent="0.3">
      <c r="A76" s="46"/>
      <c r="B76" s="18"/>
      <c r="C76" s="19"/>
      <c r="D76" s="19"/>
      <c r="E76" s="19"/>
      <c r="F76" s="19"/>
    </row>
    <row r="77" spans="1:6" ht="15.75" customHeight="1" x14ac:dyDescent="0.3">
      <c r="A77" s="46"/>
      <c r="B77" s="18"/>
      <c r="C77" s="19"/>
      <c r="D77" s="19"/>
      <c r="E77" s="19"/>
      <c r="F77" s="19"/>
    </row>
    <row r="78" spans="1:6" ht="15.75" customHeight="1" x14ac:dyDescent="0.3">
      <c r="A78" s="46"/>
      <c r="B78" s="18"/>
      <c r="C78" s="19"/>
      <c r="D78" s="19"/>
      <c r="E78" s="19"/>
      <c r="F78" s="19"/>
    </row>
    <row r="79" spans="1:6" ht="15.75" customHeight="1" x14ac:dyDescent="0.3">
      <c r="A79" s="46"/>
      <c r="B79" s="18"/>
      <c r="C79" s="19"/>
      <c r="D79" s="19"/>
      <c r="E79" s="19"/>
      <c r="F79" s="19"/>
    </row>
    <row r="80" spans="1:6" ht="15.75" customHeight="1" x14ac:dyDescent="0.3">
      <c r="A80" s="46"/>
      <c r="B80" s="18"/>
      <c r="C80" s="19"/>
      <c r="D80" s="19"/>
      <c r="E80" s="19"/>
      <c r="F80" s="19"/>
    </row>
    <row r="81" spans="1:6" ht="15.75" customHeight="1" x14ac:dyDescent="0.3">
      <c r="A81" s="46"/>
      <c r="B81" s="18"/>
      <c r="C81" s="19"/>
      <c r="D81" s="19"/>
      <c r="E81" s="19"/>
      <c r="F81" s="19"/>
    </row>
    <row r="82" spans="1:6" ht="15.75" customHeight="1" x14ac:dyDescent="0.3">
      <c r="A82" s="46"/>
      <c r="B82" s="18"/>
      <c r="C82" s="19"/>
      <c r="D82" s="19"/>
      <c r="E82" s="19"/>
      <c r="F82" s="19"/>
    </row>
    <row r="83" spans="1:6" ht="15.75" customHeight="1" x14ac:dyDescent="0.3">
      <c r="A83" s="46"/>
      <c r="B83" s="18"/>
      <c r="C83" s="19"/>
      <c r="D83" s="19"/>
      <c r="E83" s="19"/>
      <c r="F83" s="19"/>
    </row>
    <row r="84" spans="1:6" ht="15.75" customHeight="1" x14ac:dyDescent="0.3">
      <c r="A84" s="46"/>
      <c r="B84" s="18"/>
      <c r="C84" s="19"/>
      <c r="D84" s="19"/>
      <c r="E84" s="19"/>
      <c r="F84" s="19"/>
    </row>
    <row r="85" spans="1:6" ht="15.75" customHeight="1" x14ac:dyDescent="0.3">
      <c r="A85" s="46"/>
      <c r="B85" s="18"/>
      <c r="C85" s="19"/>
      <c r="D85" s="19"/>
      <c r="E85" s="19"/>
      <c r="F85" s="19"/>
    </row>
    <row r="86" spans="1:6" ht="15.75" customHeight="1" x14ac:dyDescent="0.3">
      <c r="A86" s="46"/>
      <c r="B86" s="18"/>
      <c r="C86" s="19"/>
      <c r="D86" s="19"/>
      <c r="E86" s="19"/>
      <c r="F86" s="19"/>
    </row>
    <row r="87" spans="1:6" ht="15.75" customHeight="1" x14ac:dyDescent="0.3">
      <c r="A87" s="46"/>
      <c r="B87" s="18"/>
      <c r="C87" s="19"/>
      <c r="D87" s="19"/>
      <c r="E87" s="19"/>
      <c r="F87" s="19"/>
    </row>
    <row r="88" spans="1:6" ht="15.75" customHeight="1" x14ac:dyDescent="0.3">
      <c r="A88" s="46"/>
      <c r="B88" s="18"/>
      <c r="C88" s="19"/>
      <c r="D88" s="19"/>
      <c r="E88" s="19"/>
      <c r="F88" s="19"/>
    </row>
    <row r="89" spans="1:6" ht="15.75" customHeight="1" x14ac:dyDescent="0.3">
      <c r="A89" s="46"/>
      <c r="B89" s="18"/>
      <c r="C89" s="19"/>
      <c r="D89" s="19"/>
      <c r="E89" s="19"/>
      <c r="F89" s="19"/>
    </row>
    <row r="90" spans="1:6" ht="15.75" customHeight="1" x14ac:dyDescent="0.3">
      <c r="A90" s="46"/>
      <c r="B90" s="18"/>
      <c r="C90" s="19"/>
      <c r="D90" s="19"/>
      <c r="E90" s="19"/>
      <c r="F90" s="19"/>
    </row>
    <row r="91" spans="1:6" ht="15.75" customHeight="1" x14ac:dyDescent="0.3">
      <c r="A91" s="46"/>
      <c r="B91" s="18"/>
      <c r="C91" s="19"/>
      <c r="D91" s="19"/>
      <c r="E91" s="19"/>
      <c r="F91" s="19"/>
    </row>
    <row r="92" spans="1:6" ht="15.75" customHeight="1" x14ac:dyDescent="0.3">
      <c r="A92" s="46"/>
      <c r="B92" s="18"/>
      <c r="C92" s="19"/>
      <c r="D92" s="19"/>
      <c r="E92" s="19"/>
      <c r="F92" s="19"/>
    </row>
    <row r="93" spans="1:6" ht="15.75" customHeight="1" x14ac:dyDescent="0.3">
      <c r="A93" s="46"/>
      <c r="B93" s="18"/>
      <c r="C93" s="19"/>
      <c r="D93" s="19"/>
      <c r="E93" s="19"/>
      <c r="F93" s="19"/>
    </row>
    <row r="94" spans="1:6" ht="15.75" customHeight="1" x14ac:dyDescent="0.3">
      <c r="A94" s="46"/>
      <c r="B94" s="18"/>
      <c r="C94" s="19"/>
      <c r="D94" s="19"/>
      <c r="E94" s="19"/>
      <c r="F94" s="19"/>
    </row>
    <row r="95" spans="1:6" ht="15.75" customHeight="1" x14ac:dyDescent="0.3">
      <c r="A95" s="46"/>
      <c r="B95" s="18"/>
      <c r="C95" s="19"/>
      <c r="D95" s="19"/>
      <c r="E95" s="19"/>
      <c r="F95" s="19"/>
    </row>
    <row r="96" spans="1:6" ht="15.75" customHeight="1" x14ac:dyDescent="0.3">
      <c r="A96" s="46"/>
      <c r="B96" s="18"/>
      <c r="C96" s="19"/>
      <c r="D96" s="19"/>
      <c r="E96" s="19"/>
      <c r="F96" s="19"/>
    </row>
    <row r="97" spans="1:6" ht="15.75" customHeight="1" x14ac:dyDescent="0.3">
      <c r="A97" s="46"/>
      <c r="B97" s="18"/>
      <c r="C97" s="19"/>
      <c r="D97" s="19"/>
      <c r="E97" s="19"/>
      <c r="F97" s="19"/>
    </row>
    <row r="98" spans="1:6" ht="15.75" customHeight="1" x14ac:dyDescent="0.3">
      <c r="A98" s="46"/>
      <c r="B98" s="18"/>
      <c r="C98" s="19"/>
      <c r="D98" s="19"/>
      <c r="E98" s="19"/>
      <c r="F98" s="19"/>
    </row>
    <row r="99" spans="1:6" ht="15.75" customHeight="1" x14ac:dyDescent="0.3">
      <c r="A99" s="46"/>
      <c r="B99" s="18"/>
      <c r="C99" s="19"/>
      <c r="D99" s="19"/>
      <c r="E99" s="19"/>
      <c r="F99" s="19"/>
    </row>
    <row r="100" spans="1:6" ht="15.75" customHeight="1" x14ac:dyDescent="0.3">
      <c r="A100" s="46"/>
      <c r="B100" s="18"/>
      <c r="C100" s="19"/>
      <c r="D100" s="19"/>
      <c r="E100" s="19"/>
      <c r="F100" s="19"/>
    </row>
    <row r="101" spans="1:6" ht="15.75" customHeight="1" x14ac:dyDescent="0.3">
      <c r="A101" s="46"/>
      <c r="B101" s="18"/>
      <c r="C101" s="19"/>
      <c r="D101" s="19"/>
      <c r="E101" s="19"/>
      <c r="F101" s="19"/>
    </row>
    <row r="102" spans="1:6" ht="15.75" customHeight="1" x14ac:dyDescent="0.3">
      <c r="A102" s="46"/>
      <c r="B102" s="18"/>
      <c r="C102" s="19"/>
      <c r="D102" s="19"/>
      <c r="E102" s="19"/>
      <c r="F102" s="19"/>
    </row>
    <row r="103" spans="1:6" ht="15.75" customHeight="1" x14ac:dyDescent="0.3">
      <c r="A103" s="46"/>
      <c r="B103" s="18"/>
      <c r="C103" s="19"/>
      <c r="D103" s="19"/>
      <c r="E103" s="19"/>
      <c r="F103" s="19"/>
    </row>
    <row r="104" spans="1:6" ht="15.75" customHeight="1" x14ac:dyDescent="0.3">
      <c r="A104" s="46"/>
      <c r="B104" s="18"/>
      <c r="C104" s="19"/>
      <c r="D104" s="19"/>
      <c r="E104" s="19"/>
      <c r="F104" s="19"/>
    </row>
    <row r="105" spans="1:6" ht="15.75" customHeight="1" x14ac:dyDescent="0.3">
      <c r="A105" s="46"/>
      <c r="B105" s="18"/>
      <c r="C105" s="19"/>
      <c r="D105" s="19"/>
      <c r="E105" s="19"/>
      <c r="F105" s="19"/>
    </row>
    <row r="106" spans="1:6" ht="15.75" customHeight="1" x14ac:dyDescent="0.3">
      <c r="A106" s="46"/>
      <c r="B106" s="18"/>
      <c r="C106" s="19"/>
      <c r="D106" s="19"/>
      <c r="E106" s="19"/>
      <c r="F106" s="19"/>
    </row>
    <row r="107" spans="1:6" ht="15.75" customHeight="1" x14ac:dyDescent="0.3">
      <c r="A107" s="46"/>
      <c r="B107" s="18"/>
      <c r="C107" s="19"/>
      <c r="D107" s="19"/>
      <c r="E107" s="19"/>
      <c r="F107" s="19"/>
    </row>
    <row r="108" spans="1:6" ht="15.75" customHeight="1" x14ac:dyDescent="0.3">
      <c r="A108" s="46"/>
      <c r="B108" s="18"/>
      <c r="C108" s="19"/>
      <c r="D108" s="19"/>
      <c r="E108" s="19"/>
      <c r="F108" s="19"/>
    </row>
    <row r="109" spans="1:6" ht="15.75" customHeight="1" x14ac:dyDescent="0.3">
      <c r="A109" s="46"/>
      <c r="B109" s="18"/>
      <c r="C109" s="19"/>
      <c r="D109" s="19"/>
      <c r="E109" s="19"/>
      <c r="F109" s="19"/>
    </row>
    <row r="110" spans="1:6" ht="15.75" customHeight="1" x14ac:dyDescent="0.3">
      <c r="A110" s="46"/>
      <c r="B110" s="18"/>
      <c r="C110" s="19"/>
      <c r="D110" s="19"/>
      <c r="E110" s="19"/>
      <c r="F110" s="19"/>
    </row>
    <row r="111" spans="1:6" ht="15.75" customHeight="1" x14ac:dyDescent="0.3">
      <c r="A111" s="46"/>
      <c r="B111" s="18"/>
      <c r="C111" s="19"/>
      <c r="D111" s="19"/>
      <c r="E111" s="19"/>
      <c r="F111" s="19"/>
    </row>
    <row r="112" spans="1:6" ht="15.75" customHeight="1" x14ac:dyDescent="0.3">
      <c r="A112" s="46"/>
      <c r="B112" s="18"/>
      <c r="C112" s="19"/>
      <c r="D112" s="19"/>
      <c r="E112" s="19"/>
      <c r="F112" s="19"/>
    </row>
    <row r="113" spans="1:6" ht="15.75" customHeight="1" x14ac:dyDescent="0.3">
      <c r="A113" s="46"/>
      <c r="B113" s="18"/>
      <c r="C113" s="19"/>
      <c r="D113" s="19"/>
      <c r="E113" s="19"/>
      <c r="F113" s="19"/>
    </row>
    <row r="114" spans="1:6" ht="15.75" customHeight="1" x14ac:dyDescent="0.3">
      <c r="A114" s="46"/>
      <c r="B114" s="18"/>
      <c r="C114" s="19"/>
      <c r="D114" s="19"/>
      <c r="E114" s="19"/>
      <c r="F114" s="19"/>
    </row>
    <row r="115" spans="1:6" ht="15.75" customHeight="1" x14ac:dyDescent="0.3">
      <c r="A115" s="46"/>
      <c r="B115" s="18"/>
      <c r="C115" s="19"/>
      <c r="D115" s="19"/>
      <c r="E115" s="19"/>
      <c r="F115" s="19"/>
    </row>
    <row r="116" spans="1:6" ht="15.75" customHeight="1" x14ac:dyDescent="0.3">
      <c r="A116" s="46"/>
      <c r="B116" s="18"/>
      <c r="C116" s="19"/>
      <c r="D116" s="19"/>
      <c r="E116" s="19"/>
      <c r="F116" s="19"/>
    </row>
    <row r="117" spans="1:6" ht="15.75" customHeight="1" x14ac:dyDescent="0.3">
      <c r="A117" s="46"/>
      <c r="B117" s="18"/>
      <c r="C117" s="19"/>
      <c r="D117" s="19"/>
      <c r="E117" s="19"/>
      <c r="F117" s="19"/>
    </row>
    <row r="118" spans="1:6" ht="15.75" customHeight="1" x14ac:dyDescent="0.3">
      <c r="A118" s="46"/>
      <c r="B118" s="18"/>
      <c r="C118" s="19"/>
      <c r="D118" s="19"/>
      <c r="E118" s="19"/>
      <c r="F118" s="19"/>
    </row>
    <row r="119" spans="1:6" ht="15.75" customHeight="1" x14ac:dyDescent="0.3">
      <c r="A119" s="46"/>
      <c r="B119" s="18"/>
      <c r="C119" s="19"/>
      <c r="D119" s="19"/>
      <c r="E119" s="19"/>
      <c r="F119" s="19"/>
    </row>
    <row r="120" spans="1:6" ht="15.75" customHeight="1" x14ac:dyDescent="0.3">
      <c r="A120" s="46"/>
      <c r="B120" s="18"/>
      <c r="C120" s="19"/>
      <c r="D120" s="19"/>
      <c r="E120" s="19"/>
      <c r="F120" s="19"/>
    </row>
    <row r="121" spans="1:6" ht="15.75" customHeight="1" x14ac:dyDescent="0.3">
      <c r="A121" s="46"/>
      <c r="B121" s="18"/>
      <c r="C121" s="19"/>
      <c r="D121" s="19"/>
      <c r="E121" s="19"/>
      <c r="F121" s="19"/>
    </row>
    <row r="122" spans="1:6" ht="15.75" customHeight="1" x14ac:dyDescent="0.3">
      <c r="A122" s="46"/>
      <c r="B122" s="18"/>
      <c r="C122" s="19"/>
      <c r="D122" s="19"/>
      <c r="E122" s="19"/>
      <c r="F122" s="19"/>
    </row>
    <row r="123" spans="1:6" ht="15.75" customHeight="1" x14ac:dyDescent="0.3">
      <c r="A123" s="46"/>
      <c r="B123" s="18"/>
      <c r="C123" s="19"/>
      <c r="D123" s="19"/>
      <c r="E123" s="19"/>
      <c r="F123" s="19"/>
    </row>
    <row r="124" spans="1:6" ht="15.75" customHeight="1" x14ac:dyDescent="0.3">
      <c r="A124" s="46"/>
      <c r="B124" s="18"/>
      <c r="C124" s="19"/>
      <c r="D124" s="19"/>
      <c r="E124" s="19"/>
      <c r="F124" s="19"/>
    </row>
    <row r="125" spans="1:6" ht="15.75" customHeight="1" x14ac:dyDescent="0.3">
      <c r="A125" s="46"/>
      <c r="B125" s="18"/>
      <c r="C125" s="19"/>
      <c r="D125" s="19"/>
      <c r="E125" s="19"/>
      <c r="F125" s="19"/>
    </row>
    <row r="126" spans="1:6" ht="15.75" customHeight="1" x14ac:dyDescent="0.3">
      <c r="A126" s="46"/>
      <c r="B126" s="18"/>
      <c r="C126" s="19"/>
      <c r="D126" s="19"/>
      <c r="E126" s="19"/>
      <c r="F126" s="19"/>
    </row>
    <row r="127" spans="1:6" ht="15.75" customHeight="1" x14ac:dyDescent="0.3">
      <c r="A127" s="46"/>
      <c r="B127" s="18"/>
      <c r="C127" s="19"/>
      <c r="D127" s="19"/>
      <c r="E127" s="19"/>
      <c r="F127" s="19"/>
    </row>
    <row r="128" spans="1:6" ht="15.75" customHeight="1" x14ac:dyDescent="0.3">
      <c r="A128" s="46"/>
      <c r="B128" s="18"/>
      <c r="C128" s="19"/>
      <c r="D128" s="19"/>
      <c r="E128" s="19"/>
      <c r="F128" s="19"/>
    </row>
    <row r="129" spans="1:6" ht="15.75" customHeight="1" x14ac:dyDescent="0.3">
      <c r="A129" s="46"/>
      <c r="B129" s="18"/>
      <c r="C129" s="19"/>
      <c r="D129" s="19"/>
      <c r="E129" s="19"/>
      <c r="F129" s="19"/>
    </row>
    <row r="130" spans="1:6" ht="15.75" customHeight="1" x14ac:dyDescent="0.3">
      <c r="A130" s="46"/>
      <c r="B130" s="18"/>
      <c r="C130" s="19"/>
      <c r="D130" s="19"/>
      <c r="E130" s="19"/>
      <c r="F130" s="19"/>
    </row>
    <row r="131" spans="1:6" ht="15.75" customHeight="1" x14ac:dyDescent="0.3">
      <c r="A131" s="46"/>
      <c r="B131" s="18"/>
      <c r="C131" s="19"/>
      <c r="D131" s="19"/>
      <c r="E131" s="19"/>
      <c r="F131" s="19"/>
    </row>
    <row r="132" spans="1:6" ht="15.75" customHeight="1" x14ac:dyDescent="0.3">
      <c r="A132" s="46"/>
      <c r="B132" s="18"/>
      <c r="C132" s="19"/>
      <c r="D132" s="19"/>
      <c r="E132" s="19"/>
      <c r="F132" s="19"/>
    </row>
    <row r="133" spans="1:6" ht="15.75" customHeight="1" x14ac:dyDescent="0.3">
      <c r="A133" s="46"/>
      <c r="B133" s="18"/>
      <c r="C133" s="19"/>
      <c r="D133" s="19"/>
      <c r="E133" s="19"/>
      <c r="F133" s="19"/>
    </row>
    <row r="134" spans="1:6" ht="15.75" customHeight="1" x14ac:dyDescent="0.3">
      <c r="A134" s="46"/>
      <c r="B134" s="18"/>
      <c r="C134" s="19"/>
      <c r="D134" s="19"/>
      <c r="E134" s="19"/>
      <c r="F134" s="19"/>
    </row>
    <row r="135" spans="1:6" ht="15.75" customHeight="1" x14ac:dyDescent="0.3">
      <c r="A135" s="46"/>
      <c r="B135" s="18"/>
      <c r="C135" s="19"/>
      <c r="D135" s="19"/>
      <c r="E135" s="19"/>
      <c r="F135" s="19"/>
    </row>
    <row r="136" spans="1:6" ht="15.75" customHeight="1" x14ac:dyDescent="0.3">
      <c r="A136" s="46"/>
      <c r="B136" s="18"/>
      <c r="C136" s="19"/>
      <c r="D136" s="19"/>
      <c r="E136" s="19"/>
      <c r="F136" s="19"/>
    </row>
    <row r="137" spans="1:6" ht="15.75" customHeight="1" x14ac:dyDescent="0.3">
      <c r="A137" s="46"/>
      <c r="B137" s="18"/>
      <c r="C137" s="19"/>
      <c r="D137" s="19"/>
      <c r="E137" s="19"/>
      <c r="F137" s="19"/>
    </row>
    <row r="138" spans="1:6" ht="15.75" customHeight="1" x14ac:dyDescent="0.3">
      <c r="A138" s="46"/>
      <c r="B138" s="18"/>
      <c r="C138" s="19"/>
      <c r="D138" s="19"/>
      <c r="E138" s="19"/>
      <c r="F138" s="19"/>
    </row>
    <row r="139" spans="1:6" ht="15.75" customHeight="1" x14ac:dyDescent="0.3">
      <c r="A139" s="46"/>
      <c r="B139" s="18"/>
      <c r="C139" s="19"/>
      <c r="D139" s="19"/>
      <c r="E139" s="19"/>
      <c r="F139" s="19"/>
    </row>
    <row r="140" spans="1:6" ht="15.75" customHeight="1" x14ac:dyDescent="0.3">
      <c r="A140" s="46"/>
      <c r="B140" s="18"/>
      <c r="C140" s="19"/>
      <c r="D140" s="19"/>
      <c r="E140" s="19"/>
      <c r="F140" s="19"/>
    </row>
    <row r="141" spans="1:6" ht="15.75" customHeight="1" x14ac:dyDescent="0.3">
      <c r="A141" s="46"/>
      <c r="B141" s="18"/>
      <c r="C141" s="19"/>
      <c r="D141" s="19"/>
      <c r="E141" s="19"/>
      <c r="F141" s="19"/>
    </row>
    <row r="142" spans="1:6" ht="15.75" customHeight="1" x14ac:dyDescent="0.3">
      <c r="A142" s="46"/>
      <c r="B142" s="18"/>
      <c r="C142" s="19"/>
      <c r="D142" s="19"/>
      <c r="E142" s="19"/>
      <c r="F142" s="19"/>
    </row>
    <row r="143" spans="1:6" ht="15.75" customHeight="1" x14ac:dyDescent="0.3">
      <c r="A143" s="46"/>
      <c r="B143" s="18"/>
      <c r="C143" s="19"/>
      <c r="D143" s="19"/>
      <c r="E143" s="19"/>
      <c r="F143" s="19"/>
    </row>
    <row r="144" spans="1:6" ht="15.75" customHeight="1" x14ac:dyDescent="0.3">
      <c r="A144" s="46"/>
      <c r="B144" s="18"/>
      <c r="C144" s="19"/>
      <c r="D144" s="19"/>
      <c r="E144" s="19"/>
      <c r="F144" s="19"/>
    </row>
    <row r="145" spans="1:6" ht="15.75" customHeight="1" x14ac:dyDescent="0.3">
      <c r="A145" s="46"/>
      <c r="B145" s="18"/>
      <c r="C145" s="19"/>
      <c r="D145" s="19"/>
      <c r="E145" s="19"/>
      <c r="F145" s="19"/>
    </row>
    <row r="146" spans="1:6" ht="15.75" customHeight="1" x14ac:dyDescent="0.3">
      <c r="A146" s="46"/>
      <c r="B146" s="18"/>
      <c r="C146" s="19"/>
      <c r="D146" s="19"/>
      <c r="E146" s="19"/>
      <c r="F146" s="19"/>
    </row>
    <row r="147" spans="1:6" ht="15.75" customHeight="1" x14ac:dyDescent="0.3">
      <c r="A147" s="46"/>
      <c r="B147" s="18"/>
      <c r="C147" s="19"/>
      <c r="D147" s="19"/>
      <c r="E147" s="19"/>
      <c r="F147" s="19"/>
    </row>
    <row r="148" spans="1:6" ht="15.75" customHeight="1" x14ac:dyDescent="0.3">
      <c r="A148" s="46"/>
      <c r="B148" s="18"/>
      <c r="C148" s="19"/>
      <c r="D148" s="19"/>
      <c r="E148" s="19"/>
      <c r="F148" s="19"/>
    </row>
    <row r="149" spans="1:6" ht="15.75" customHeight="1" x14ac:dyDescent="0.3">
      <c r="A149" s="46"/>
      <c r="B149" s="18"/>
      <c r="C149" s="19"/>
      <c r="D149" s="19"/>
      <c r="E149" s="19"/>
      <c r="F149" s="19"/>
    </row>
    <row r="150" spans="1:6" ht="15.75" customHeight="1" x14ac:dyDescent="0.3">
      <c r="A150" s="46"/>
      <c r="B150" s="18"/>
      <c r="C150" s="19"/>
      <c r="D150" s="19"/>
      <c r="E150" s="19"/>
      <c r="F150" s="19"/>
    </row>
    <row r="151" spans="1:6" ht="15.75" customHeight="1" x14ac:dyDescent="0.3">
      <c r="A151" s="46"/>
      <c r="B151" s="18"/>
      <c r="C151" s="19"/>
      <c r="D151" s="19"/>
      <c r="E151" s="19"/>
      <c r="F151" s="19"/>
    </row>
    <row r="152" spans="1:6" ht="15.75" customHeight="1" x14ac:dyDescent="0.3">
      <c r="A152" s="46"/>
      <c r="B152" s="18"/>
      <c r="C152" s="19"/>
      <c r="D152" s="19"/>
      <c r="E152" s="19"/>
      <c r="F152" s="19"/>
    </row>
    <row r="153" spans="1:6" ht="15.75" customHeight="1" x14ac:dyDescent="0.3">
      <c r="A153" s="46"/>
      <c r="B153" s="18"/>
      <c r="C153" s="19"/>
      <c r="D153" s="19"/>
      <c r="E153" s="19"/>
      <c r="F153" s="19"/>
    </row>
    <row r="154" spans="1:6" ht="15.75" customHeight="1" x14ac:dyDescent="0.3">
      <c r="A154" s="46"/>
      <c r="B154" s="18"/>
      <c r="C154" s="19"/>
      <c r="D154" s="19"/>
      <c r="E154" s="19"/>
      <c r="F154" s="19"/>
    </row>
    <row r="155" spans="1:6" ht="15.75" customHeight="1" x14ac:dyDescent="0.3">
      <c r="A155" s="46"/>
      <c r="B155" s="18"/>
      <c r="C155" s="19"/>
      <c r="D155" s="19"/>
      <c r="E155" s="19"/>
      <c r="F155" s="19"/>
    </row>
    <row r="156" spans="1:6" ht="15.75" customHeight="1" x14ac:dyDescent="0.3">
      <c r="A156" s="46"/>
      <c r="B156" s="18"/>
      <c r="C156" s="19"/>
      <c r="D156" s="19"/>
      <c r="E156" s="19"/>
      <c r="F156" s="19"/>
    </row>
    <row r="157" spans="1:6" ht="15.75" customHeight="1" x14ac:dyDescent="0.3">
      <c r="A157" s="46"/>
      <c r="B157" s="18"/>
      <c r="C157" s="19"/>
      <c r="D157" s="19"/>
      <c r="E157" s="19"/>
      <c r="F157" s="19"/>
    </row>
    <row r="158" spans="1:6" ht="15.75" customHeight="1" x14ac:dyDescent="0.3">
      <c r="A158" s="46"/>
      <c r="B158" s="18"/>
      <c r="C158" s="19"/>
      <c r="D158" s="19"/>
      <c r="E158" s="19"/>
      <c r="F158" s="19"/>
    </row>
    <row r="159" spans="1:6" ht="15.75" customHeight="1" x14ac:dyDescent="0.3">
      <c r="A159" s="46"/>
      <c r="B159" s="18"/>
      <c r="C159" s="19"/>
      <c r="D159" s="19"/>
      <c r="E159" s="19"/>
      <c r="F159" s="19"/>
    </row>
    <row r="160" spans="1:6" ht="15.75" customHeight="1" x14ac:dyDescent="0.3">
      <c r="A160" s="46"/>
      <c r="B160" s="18"/>
      <c r="C160" s="19"/>
      <c r="D160" s="19"/>
      <c r="E160" s="19"/>
      <c r="F160" s="19"/>
    </row>
    <row r="161" spans="1:6" ht="15.75" customHeight="1" x14ac:dyDescent="0.3">
      <c r="A161" s="46"/>
      <c r="B161" s="18"/>
      <c r="C161" s="19"/>
      <c r="D161" s="19"/>
      <c r="E161" s="19"/>
      <c r="F161" s="19"/>
    </row>
    <row r="162" spans="1:6" ht="15.75" customHeight="1" x14ac:dyDescent="0.3">
      <c r="A162" s="46"/>
      <c r="B162" s="18"/>
      <c r="C162" s="19"/>
      <c r="D162" s="19"/>
      <c r="E162" s="19"/>
      <c r="F162" s="19"/>
    </row>
    <row r="163" spans="1:6" ht="15.75" customHeight="1" x14ac:dyDescent="0.3">
      <c r="A163" s="46"/>
      <c r="B163" s="18"/>
      <c r="C163" s="19"/>
      <c r="D163" s="19"/>
      <c r="E163" s="19"/>
      <c r="F163" s="19"/>
    </row>
    <row r="164" spans="1:6" ht="15.75" customHeight="1" x14ac:dyDescent="0.3">
      <c r="A164" s="46"/>
      <c r="B164" s="18"/>
      <c r="C164" s="19"/>
      <c r="D164" s="19"/>
      <c r="E164" s="19"/>
      <c r="F164" s="19"/>
    </row>
    <row r="165" spans="1:6" ht="15.75" customHeight="1" x14ac:dyDescent="0.3">
      <c r="A165" s="46"/>
      <c r="B165" s="18"/>
      <c r="C165" s="19"/>
      <c r="D165" s="19"/>
      <c r="E165" s="19"/>
      <c r="F165" s="19"/>
    </row>
    <row r="166" spans="1:6" ht="15.75" customHeight="1" x14ac:dyDescent="0.3">
      <c r="A166" s="46"/>
      <c r="B166" s="18"/>
      <c r="C166" s="19"/>
      <c r="D166" s="19"/>
      <c r="E166" s="19"/>
      <c r="F166" s="19"/>
    </row>
    <row r="167" spans="1:6" ht="15.75" customHeight="1" x14ac:dyDescent="0.3">
      <c r="A167" s="46"/>
      <c r="B167" s="18"/>
      <c r="C167" s="19"/>
      <c r="D167" s="19"/>
      <c r="E167" s="19"/>
      <c r="F167" s="19"/>
    </row>
    <row r="168" spans="1:6" ht="15.75" customHeight="1" x14ac:dyDescent="0.3">
      <c r="A168" s="46"/>
      <c r="B168" s="18"/>
      <c r="C168" s="19"/>
      <c r="D168" s="19"/>
      <c r="E168" s="19"/>
      <c r="F168" s="19"/>
    </row>
    <row r="169" spans="1:6" ht="15.75" customHeight="1" x14ac:dyDescent="0.3">
      <c r="A169" s="46"/>
      <c r="B169" s="18"/>
      <c r="C169" s="19"/>
      <c r="D169" s="19"/>
      <c r="E169" s="19"/>
      <c r="F169" s="19"/>
    </row>
    <row r="170" spans="1:6" ht="15.75" customHeight="1" x14ac:dyDescent="0.3">
      <c r="A170" s="46"/>
      <c r="B170" s="18"/>
      <c r="C170" s="19"/>
      <c r="D170" s="19"/>
      <c r="E170" s="19"/>
      <c r="F170" s="19"/>
    </row>
    <row r="171" spans="1:6" ht="15.75" customHeight="1" x14ac:dyDescent="0.3">
      <c r="A171" s="46"/>
      <c r="B171" s="18"/>
      <c r="C171" s="19"/>
      <c r="D171" s="19"/>
      <c r="E171" s="19"/>
      <c r="F171" s="19"/>
    </row>
    <row r="172" spans="1:6" ht="15.75" customHeight="1" x14ac:dyDescent="0.3">
      <c r="A172" s="46"/>
      <c r="B172" s="18"/>
      <c r="C172" s="19"/>
      <c r="D172" s="19"/>
      <c r="E172" s="19"/>
      <c r="F172" s="19"/>
    </row>
    <row r="173" spans="1:6" ht="15.75" customHeight="1" x14ac:dyDescent="0.3">
      <c r="A173" s="46"/>
      <c r="B173" s="18"/>
      <c r="C173" s="19"/>
      <c r="D173" s="19"/>
      <c r="E173" s="19"/>
      <c r="F173" s="19"/>
    </row>
    <row r="174" spans="1:6" ht="15.75" customHeight="1" x14ac:dyDescent="0.3">
      <c r="A174" s="46"/>
      <c r="B174" s="18"/>
      <c r="C174" s="19"/>
      <c r="D174" s="19"/>
      <c r="E174" s="19"/>
      <c r="F174" s="19"/>
    </row>
    <row r="175" spans="1:6" ht="15.75" customHeight="1" x14ac:dyDescent="0.3">
      <c r="A175" s="46"/>
      <c r="B175" s="18"/>
      <c r="C175" s="19"/>
      <c r="D175" s="19"/>
      <c r="E175" s="19"/>
      <c r="F175" s="19"/>
    </row>
    <row r="176" spans="1:6" ht="15.75" customHeight="1" x14ac:dyDescent="0.3">
      <c r="A176" s="44"/>
      <c r="B176" s="18"/>
      <c r="C176" s="18"/>
      <c r="D176" s="18"/>
      <c r="E176" s="18"/>
      <c r="F176" s="18"/>
    </row>
    <row r="177" spans="1:10" ht="15.75" customHeight="1" x14ac:dyDescent="0.3">
      <c r="A177" s="44"/>
      <c r="B177" s="20" t="s">
        <v>298</v>
      </c>
      <c r="C177" s="20" t="s">
        <v>299</v>
      </c>
      <c r="D177" s="20"/>
      <c r="E177" s="20"/>
      <c r="F177" s="21" t="s">
        <v>298</v>
      </c>
      <c r="G177" s="21" t="s">
        <v>299</v>
      </c>
    </row>
    <row r="178" spans="1:10" ht="15.75" customHeight="1" x14ac:dyDescent="0.4">
      <c r="A178" s="44"/>
      <c r="B178" s="22" t="s">
        <v>300</v>
      </c>
      <c r="C178" s="22" t="s">
        <v>301</v>
      </c>
      <c r="D178" s="22"/>
      <c r="E178" s="22"/>
      <c r="F178" s="21" t="s">
        <v>300</v>
      </c>
      <c r="H178" s="21" t="str">
        <f t="shared" ref="H178:H189" si="0">IF(NOT(ISBLANK(F178)),F178,IF(NOT(ISBLANK(G178)),"     "&amp;G178,FALSE))</f>
        <v>Afectación Económica o presupuestal</v>
      </c>
      <c r="I178" s="21" t="s">
        <v>300</v>
      </c>
      <c r="J178" s="21" t="str">
        <f ca="1">IF(NOT(ISERROR(MATCH(I178,ANCHORARRAY(B189),0))),H191&amp;"Por favor no seleccionar los criterios de impacto",I178)</f>
        <v>Afectación Económica o presupuestal</v>
      </c>
    </row>
    <row r="179" spans="1:10" ht="15.75" customHeight="1" x14ac:dyDescent="0.4">
      <c r="A179" s="44"/>
      <c r="B179" s="22" t="s">
        <v>300</v>
      </c>
      <c r="C179" s="22" t="s">
        <v>302</v>
      </c>
      <c r="D179" s="22"/>
      <c r="E179" s="22"/>
      <c r="G179" s="21" t="s">
        <v>301</v>
      </c>
      <c r="H179" s="21" t="str">
        <f t="shared" si="0"/>
        <v xml:space="preserve">     Afectación menor a 10 SMLMV .</v>
      </c>
    </row>
    <row r="180" spans="1:10" ht="15.75" customHeight="1" x14ac:dyDescent="0.4">
      <c r="A180" s="44"/>
      <c r="B180" s="22" t="s">
        <v>300</v>
      </c>
      <c r="C180" s="22" t="s">
        <v>303</v>
      </c>
      <c r="D180" s="22"/>
      <c r="E180" s="22"/>
      <c r="G180" s="21" t="s">
        <v>302</v>
      </c>
      <c r="H180" s="21" t="str">
        <f t="shared" si="0"/>
        <v xml:space="preserve">     Entre 10 y 50 SMLMV </v>
      </c>
    </row>
    <row r="181" spans="1:10" ht="15.75" customHeight="1" x14ac:dyDescent="0.4">
      <c r="A181" s="44"/>
      <c r="B181" s="22" t="s">
        <v>300</v>
      </c>
      <c r="C181" s="22" t="s">
        <v>304</v>
      </c>
      <c r="D181" s="22"/>
      <c r="E181" s="22"/>
      <c r="G181" s="21" t="s">
        <v>303</v>
      </c>
      <c r="H181" s="21" t="str">
        <f t="shared" si="0"/>
        <v xml:space="preserve">     Entre 50 y 100 SMLMV </v>
      </c>
    </row>
    <row r="182" spans="1:10" ht="15.75" customHeight="1" x14ac:dyDescent="0.4">
      <c r="A182" s="44"/>
      <c r="B182" s="22" t="s">
        <v>300</v>
      </c>
      <c r="C182" s="22" t="s">
        <v>305</v>
      </c>
      <c r="D182" s="22"/>
      <c r="E182" s="22"/>
      <c r="G182" s="21" t="s">
        <v>304</v>
      </c>
      <c r="H182" s="21" t="str">
        <f t="shared" si="0"/>
        <v xml:space="preserve">     Entre 100 y 500 SMLMV </v>
      </c>
    </row>
    <row r="183" spans="1:10" ht="15.75" customHeight="1" x14ac:dyDescent="0.4">
      <c r="A183" s="44"/>
      <c r="B183" s="22" t="s">
        <v>306</v>
      </c>
      <c r="C183" s="22" t="s">
        <v>307</v>
      </c>
      <c r="D183" s="22"/>
      <c r="E183" s="22"/>
      <c r="G183" s="21" t="s">
        <v>305</v>
      </c>
      <c r="H183" s="21" t="str">
        <f t="shared" si="0"/>
        <v xml:space="preserve">     Mayor a 500 SMLMV </v>
      </c>
    </row>
    <row r="184" spans="1:10" ht="15.75" customHeight="1" x14ac:dyDescent="0.4">
      <c r="A184" s="44"/>
      <c r="B184" s="22" t="s">
        <v>306</v>
      </c>
      <c r="C184" s="22" t="s">
        <v>308</v>
      </c>
      <c r="D184" s="22"/>
      <c r="E184" s="22"/>
      <c r="F184" s="21" t="s">
        <v>306</v>
      </c>
      <c r="H184" s="21" t="str">
        <f t="shared" si="0"/>
        <v>Pérdida Reputacional</v>
      </c>
    </row>
    <row r="185" spans="1:10" ht="15.75" customHeight="1" x14ac:dyDescent="0.4">
      <c r="A185" s="44"/>
      <c r="B185" s="22" t="s">
        <v>306</v>
      </c>
      <c r="C185" s="22" t="s">
        <v>309</v>
      </c>
      <c r="D185" s="22"/>
      <c r="E185" s="22"/>
      <c r="G185" s="21" t="s">
        <v>307</v>
      </c>
      <c r="H185" s="21" t="str">
        <f t="shared" si="0"/>
        <v xml:space="preserve">     El riesgo afecta la imagen de alguna área de la organización</v>
      </c>
    </row>
    <row r="186" spans="1:10" ht="15.75" customHeight="1" x14ac:dyDescent="0.4">
      <c r="A186" s="44"/>
      <c r="B186" s="22" t="s">
        <v>306</v>
      </c>
      <c r="C186" s="22" t="s">
        <v>310</v>
      </c>
      <c r="D186" s="22"/>
      <c r="E186" s="22"/>
      <c r="G186" s="21" t="s">
        <v>308</v>
      </c>
      <c r="H186" s="21" t="str">
        <f t="shared" si="0"/>
        <v xml:space="preserve">     El riesgo afecta la imagen de la entidad internamente, de conocimiento general, nivel interno, de junta dircetiva y accionistas y/o de provedores</v>
      </c>
    </row>
    <row r="187" spans="1:10" ht="15.75" customHeight="1" x14ac:dyDescent="0.4">
      <c r="A187" s="44"/>
      <c r="B187" s="22" t="s">
        <v>306</v>
      </c>
      <c r="C187" s="22" t="s">
        <v>311</v>
      </c>
      <c r="D187" s="22"/>
      <c r="E187" s="22"/>
      <c r="G187" s="21" t="s">
        <v>309</v>
      </c>
      <c r="H187" s="21" t="str">
        <f t="shared" si="0"/>
        <v xml:space="preserve">     El riesgo afecta la imagen de la entidad con algunos usuarios de relevancia frente al logro de los objetivos</v>
      </c>
    </row>
    <row r="188" spans="1:10" ht="15.75" customHeight="1" x14ac:dyDescent="0.3">
      <c r="A188" s="44"/>
      <c r="B188" s="23"/>
      <c r="C188" s="23"/>
      <c r="D188" s="23"/>
      <c r="E188" s="23"/>
      <c r="G188" s="21" t="s">
        <v>310</v>
      </c>
      <c r="H188" s="21" t="str">
        <f t="shared" si="0"/>
        <v xml:space="preserve">     El riesgo afecta la imagen de de la entidad con efecto publicitario sostenido a nivel de sector administrativo, nivel departamental o municipal</v>
      </c>
    </row>
    <row r="189" spans="1:10" ht="15.75" customHeight="1" x14ac:dyDescent="0.3">
      <c r="A189" s="44"/>
      <c r="B189" s="23" t="str">
        <f t="array" ref="B189:B191">_xlfn.TAKE((_xlfn.UNIQUE('Tabla Impacto'!$B$177:$B$187)), 3, 1)</f>
        <v>Criterios</v>
      </c>
      <c r="C189" s="23"/>
      <c r="D189" s="23"/>
      <c r="E189" s="23"/>
      <c r="G189" s="21" t="s">
        <v>311</v>
      </c>
      <c r="H189" s="21" t="str">
        <f t="shared" si="0"/>
        <v xml:space="preserve">     El riesgo afecta la imagen de la entidad a nivel nacional, con efecto publicitarios sostenible a nivel país</v>
      </c>
    </row>
    <row r="190" spans="1:10" ht="15.75" customHeight="1" x14ac:dyDescent="0.3">
      <c r="A190" s="44"/>
      <c r="B190" s="23" t="str">
        <v>Afectación Económica o presupuestal</v>
      </c>
      <c r="C190" s="23"/>
      <c r="D190" s="23"/>
      <c r="E190" s="23"/>
    </row>
    <row r="191" spans="1:10" ht="15.75" customHeight="1" x14ac:dyDescent="0.3">
      <c r="B191" s="23" t="str">
        <v>Pérdida Reputacional</v>
      </c>
      <c r="C191" s="23"/>
      <c r="D191" s="23"/>
      <c r="E191" s="23"/>
      <c r="H191" s="24" t="s">
        <v>312</v>
      </c>
    </row>
    <row r="192" spans="1:10" ht="15.75" customHeight="1" x14ac:dyDescent="0.3">
      <c r="H192" s="24" t="s">
        <v>313</v>
      </c>
    </row>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sheetData>
  <mergeCells count="1">
    <mergeCell ref="B3:E3"/>
  </mergeCells>
  <dataValidations count="1">
    <dataValidation type="list" allowBlank="1" showErrorMessage="1" sqref="I178" xr:uid="{00000000-0002-0000-0700-000000000000}">
      <formula1>$H$178:$H$189</formula1>
    </dataValidation>
  </dataValidations>
  <pageMargins left="0.7" right="0.7" top="0.75" bottom="0.75" header="0" footer="0"/>
  <pageSetup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1000"/>
  <sheetViews>
    <sheetView workbookViewId="0">
      <selection activeCell="B12" sqref="B12:B17"/>
    </sheetView>
  </sheetViews>
  <sheetFormatPr baseColWidth="10" defaultColWidth="14.44140625" defaultRowHeight="15" customHeight="1" x14ac:dyDescent="0.3"/>
  <cols>
    <col min="1" max="1" width="10.6640625" customWidth="1"/>
    <col min="2" max="2" width="24" customWidth="1"/>
    <col min="3" max="3" width="23.44140625" customWidth="1"/>
    <col min="4" max="4" width="24.33203125" customWidth="1"/>
    <col min="5" max="6" width="16.6640625" customWidth="1"/>
    <col min="7" max="26" width="10.6640625" customWidth="1"/>
  </cols>
  <sheetData>
    <row r="2" spans="2:6" ht="14.4" customHeight="1" x14ac:dyDescent="0.3">
      <c r="B2" s="21" t="s">
        <v>314</v>
      </c>
      <c r="E2" s="21" t="s">
        <v>315</v>
      </c>
    </row>
    <row r="3" spans="2:6" ht="14.4" customHeight="1" x14ac:dyDescent="0.3">
      <c r="B3" s="21" t="s">
        <v>316</v>
      </c>
      <c r="E3" s="21" t="s">
        <v>287</v>
      </c>
    </row>
    <row r="4" spans="2:6" ht="14.4" customHeight="1" x14ac:dyDescent="0.3">
      <c r="B4" s="21" t="s">
        <v>317</v>
      </c>
      <c r="E4" s="21" t="s">
        <v>318</v>
      </c>
    </row>
    <row r="5" spans="2:6" ht="14.4" customHeight="1" x14ac:dyDescent="0.3">
      <c r="B5" s="21" t="s">
        <v>130</v>
      </c>
    </row>
    <row r="8" spans="2:6" ht="14.4" customHeight="1" x14ac:dyDescent="0.3">
      <c r="B8" s="21" t="s">
        <v>319</v>
      </c>
      <c r="E8" s="21" t="s">
        <v>90</v>
      </c>
      <c r="F8" s="21" t="s">
        <v>320</v>
      </c>
    </row>
    <row r="9" spans="2:6" ht="14.4" customHeight="1" x14ac:dyDescent="0.3">
      <c r="B9" s="21" t="s">
        <v>321</v>
      </c>
      <c r="E9" s="21" t="s">
        <v>238</v>
      </c>
      <c r="F9" s="21" t="s">
        <v>229</v>
      </c>
    </row>
    <row r="10" spans="2:6" ht="14.4" customHeight="1" x14ac:dyDescent="0.3">
      <c r="B10" s="21" t="s">
        <v>322</v>
      </c>
      <c r="E10" s="21" t="s">
        <v>187</v>
      </c>
      <c r="F10" s="21" t="s">
        <v>230</v>
      </c>
    </row>
    <row r="11" spans="2:6" ht="14.4" customHeight="1" x14ac:dyDescent="0.3">
      <c r="E11" s="21" t="s">
        <v>149</v>
      </c>
      <c r="F11" s="21" t="s">
        <v>150</v>
      </c>
    </row>
    <row r="12" spans="2:6" ht="14.4" customHeight="1" x14ac:dyDescent="0.3">
      <c r="B12" s="107" t="s">
        <v>323</v>
      </c>
      <c r="E12" s="21" t="s">
        <v>121</v>
      </c>
      <c r="F12" s="21" t="s">
        <v>122</v>
      </c>
    </row>
    <row r="13" spans="2:6" ht="14.4" customHeight="1" x14ac:dyDescent="0.3">
      <c r="B13" s="108" t="s">
        <v>120</v>
      </c>
      <c r="E13" s="21" t="s">
        <v>233</v>
      </c>
      <c r="F13" s="21" t="s">
        <v>231</v>
      </c>
    </row>
    <row r="14" spans="2:6" ht="14.4" customHeight="1" x14ac:dyDescent="0.3">
      <c r="B14" s="108" t="s">
        <v>324</v>
      </c>
    </row>
    <row r="15" spans="2:6" ht="14.4" customHeight="1" x14ac:dyDescent="0.3">
      <c r="B15" s="108" t="s">
        <v>325</v>
      </c>
    </row>
    <row r="16" spans="2:6" ht="26.4" customHeight="1" x14ac:dyDescent="0.3">
      <c r="B16" s="108" t="s">
        <v>326</v>
      </c>
    </row>
    <row r="17" spans="2:2" ht="26.4" customHeight="1" x14ac:dyDescent="0.3">
      <c r="B17" s="108" t="s">
        <v>327</v>
      </c>
    </row>
    <row r="18" spans="2:2" ht="14.4" customHeight="1" x14ac:dyDescent="0.3">
      <c r="B18" s="38"/>
    </row>
    <row r="19" spans="2:2" ht="14.4" customHeight="1" x14ac:dyDescent="0.3">
      <c r="B19" s="38"/>
    </row>
    <row r="20" spans="2:2" ht="15" customHeight="1" x14ac:dyDescent="0.3">
      <c r="B20" s="38"/>
    </row>
    <row r="21" spans="2:2" ht="15.75" customHeight="1" x14ac:dyDescent="0.3">
      <c r="B21" s="38" t="s">
        <v>328</v>
      </c>
    </row>
    <row r="22" spans="2:2" ht="15.75" customHeight="1" x14ac:dyDescent="0.3">
      <c r="B22" s="21" t="s">
        <v>329</v>
      </c>
    </row>
    <row r="23" spans="2:2" ht="15.75" customHeight="1" x14ac:dyDescent="0.3">
      <c r="B23" s="21" t="s">
        <v>330</v>
      </c>
    </row>
    <row r="24" spans="2:2" ht="15.75" customHeight="1" x14ac:dyDescent="0.3">
      <c r="B24" s="21" t="s">
        <v>331</v>
      </c>
    </row>
    <row r="25" spans="2:2" ht="15.75" customHeight="1" x14ac:dyDescent="0.3">
      <c r="B25" s="21" t="s">
        <v>332</v>
      </c>
    </row>
    <row r="26" spans="2:2" ht="15.75" customHeight="1" x14ac:dyDescent="0.3">
      <c r="B26" s="21" t="s">
        <v>333</v>
      </c>
    </row>
    <row r="27" spans="2:2" ht="15.75" customHeight="1" x14ac:dyDescent="0.3">
      <c r="B27" s="21" t="s">
        <v>7</v>
      </c>
    </row>
    <row r="28" spans="2:2" ht="15.75" customHeight="1" x14ac:dyDescent="0.3">
      <c r="B28" s="21" t="s">
        <v>334</v>
      </c>
    </row>
    <row r="29" spans="2:2" ht="15.75" customHeight="1" x14ac:dyDescent="0.3">
      <c r="B29" s="21" t="s">
        <v>335</v>
      </c>
    </row>
    <row r="30" spans="2:2" ht="15.75" customHeight="1" x14ac:dyDescent="0.3">
      <c r="B30" s="21" t="s">
        <v>336</v>
      </c>
    </row>
    <row r="31" spans="2:2" ht="15.75" customHeight="1" x14ac:dyDescent="0.3">
      <c r="B31" s="21" t="s">
        <v>337</v>
      </c>
    </row>
    <row r="32" spans="2:2" ht="15.75" customHeight="1" x14ac:dyDescent="0.3">
      <c r="B32" s="21" t="s">
        <v>338</v>
      </c>
    </row>
    <row r="33" spans="2:2" ht="15.75" customHeight="1" x14ac:dyDescent="0.3">
      <c r="B33" s="21" t="s">
        <v>339</v>
      </c>
    </row>
    <row r="34" spans="2:2" ht="15.75" customHeight="1" x14ac:dyDescent="0.3">
      <c r="B34" s="21" t="s">
        <v>340</v>
      </c>
    </row>
    <row r="35" spans="2:2" ht="15.75" customHeight="1" x14ac:dyDescent="0.3"/>
    <row r="36" spans="2:2" ht="15.75" customHeight="1" x14ac:dyDescent="0.3"/>
    <row r="37" spans="2:2" ht="15.75" customHeight="1" x14ac:dyDescent="0.3"/>
    <row r="38" spans="2:2" ht="15.75" customHeight="1" x14ac:dyDescent="0.3"/>
    <row r="39" spans="2:2" ht="15.75" customHeight="1" x14ac:dyDescent="0.3"/>
    <row r="40" spans="2:2" ht="15.75" customHeight="1" x14ac:dyDescent="0.3"/>
    <row r="41" spans="2:2" ht="15.75" customHeight="1" x14ac:dyDescent="0.3"/>
    <row r="42" spans="2:2" ht="15.75" customHeight="1" x14ac:dyDescent="0.3"/>
    <row r="43" spans="2:2" ht="15.75" customHeight="1" x14ac:dyDescent="0.3"/>
    <row r="44" spans="2:2" ht="15.75" customHeight="1" x14ac:dyDescent="0.3"/>
    <row r="45" spans="2:2" ht="15.75" customHeight="1" x14ac:dyDescent="0.3"/>
    <row r="46" spans="2:2" ht="15.75" customHeight="1" x14ac:dyDescent="0.3"/>
    <row r="47" spans="2:2" ht="15.75" customHeight="1" x14ac:dyDescent="0.3"/>
    <row r="48" spans="2:2"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4.44140625" defaultRowHeight="15" customHeight="1" x14ac:dyDescent="0.3"/>
  <cols>
    <col min="1" max="1" width="32.6640625" style="39" customWidth="1"/>
    <col min="2" max="6" width="11.44140625" style="39" customWidth="1"/>
    <col min="7" max="26" width="10.6640625" style="39" customWidth="1"/>
  </cols>
  <sheetData>
    <row r="1" spans="1:1" ht="12.75" customHeight="1" x14ac:dyDescent="0.3"/>
    <row r="2" spans="1:1" ht="12.75" customHeight="1" x14ac:dyDescent="0.3"/>
    <row r="3" spans="1:1" ht="12.75" customHeight="1" x14ac:dyDescent="0.3">
      <c r="A3" s="40" t="s">
        <v>124</v>
      </c>
    </row>
    <row r="4" spans="1:1" ht="12.75" customHeight="1" x14ac:dyDescent="0.3">
      <c r="A4" s="40" t="s">
        <v>198</v>
      </c>
    </row>
    <row r="5" spans="1:1" ht="12.75" customHeight="1" x14ac:dyDescent="0.3">
      <c r="A5" s="40" t="s">
        <v>136</v>
      </c>
    </row>
    <row r="6" spans="1:1" ht="12.75" customHeight="1" x14ac:dyDescent="0.3">
      <c r="A6" s="40" t="s">
        <v>341</v>
      </c>
    </row>
    <row r="7" spans="1:1" ht="12.75" customHeight="1" x14ac:dyDescent="0.3">
      <c r="A7" s="40" t="s">
        <v>125</v>
      </c>
    </row>
    <row r="8" spans="1:1" ht="12.75" customHeight="1" x14ac:dyDescent="0.3">
      <c r="A8" s="40" t="s">
        <v>189</v>
      </c>
    </row>
    <row r="9" spans="1:1" ht="12.75" customHeight="1" x14ac:dyDescent="0.3">
      <c r="A9" s="40" t="s">
        <v>126</v>
      </c>
    </row>
    <row r="10" spans="1:1" ht="12.75" customHeight="1" x14ac:dyDescent="0.3">
      <c r="A10" s="40" t="s">
        <v>152</v>
      </c>
    </row>
    <row r="11" spans="1:1" ht="12.75" customHeight="1" x14ac:dyDescent="0.3">
      <c r="A11" s="40" t="s">
        <v>127</v>
      </c>
    </row>
    <row r="12" spans="1:1" ht="12.75" customHeight="1" x14ac:dyDescent="0.3">
      <c r="A12" s="40" t="s">
        <v>342</v>
      </c>
    </row>
    <row r="13" spans="1:1" ht="12.75" customHeight="1" x14ac:dyDescent="0.3">
      <c r="A13" s="40" t="s">
        <v>343</v>
      </c>
    </row>
    <row r="14" spans="1:1" ht="12.75" customHeight="1" x14ac:dyDescent="0.3">
      <c r="A14" s="40" t="s">
        <v>344</v>
      </c>
    </row>
    <row r="15" spans="1:1" ht="12.75" customHeight="1" x14ac:dyDescent="0.3"/>
    <row r="16" spans="1:1" ht="12.75" customHeight="1" x14ac:dyDescent="0.3">
      <c r="A16" s="40" t="s">
        <v>345</v>
      </c>
    </row>
    <row r="17" spans="1:1" ht="12.75" customHeight="1" x14ac:dyDescent="0.3">
      <c r="A17" s="40" t="s">
        <v>314</v>
      </c>
    </row>
    <row r="18" spans="1:1" ht="12.75" customHeight="1" x14ac:dyDescent="0.3">
      <c r="A18" s="40" t="s">
        <v>316</v>
      </c>
    </row>
    <row r="19" spans="1:1" ht="12.75" customHeight="1" x14ac:dyDescent="0.3"/>
    <row r="20" spans="1:1" ht="12.75" customHeight="1" x14ac:dyDescent="0.3">
      <c r="A20" s="40" t="s">
        <v>321</v>
      </c>
    </row>
    <row r="21" spans="1:1" ht="12.75" customHeight="1" x14ac:dyDescent="0.3">
      <c r="A21" s="40" t="s">
        <v>322</v>
      </c>
    </row>
    <row r="22" spans="1:1" ht="12.75" customHeight="1" x14ac:dyDescent="0.3"/>
    <row r="23" spans="1:1" ht="12.75" customHeight="1" x14ac:dyDescent="0.3"/>
    <row r="24" spans="1:1" ht="12.75" customHeight="1" x14ac:dyDescent="0.3"/>
    <row r="25" spans="1:1" ht="12.75" customHeight="1" x14ac:dyDescent="0.3"/>
    <row r="26" spans="1:1" ht="12.75" customHeight="1" x14ac:dyDescent="0.3"/>
    <row r="27" spans="1:1" ht="12.75" customHeight="1" x14ac:dyDescent="0.3"/>
    <row r="28" spans="1:1" ht="12.75" customHeight="1" x14ac:dyDescent="0.3"/>
    <row r="29" spans="1:1" ht="12.75" customHeight="1" x14ac:dyDescent="0.3"/>
    <row r="30" spans="1:1" ht="12.75" customHeight="1" x14ac:dyDescent="0.3"/>
    <row r="31" spans="1:1" ht="12.75" customHeight="1" x14ac:dyDescent="0.3"/>
    <row r="32" spans="1:1"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5F497A"/>
  </sheetPr>
  <dimension ref="A1:Z1000"/>
  <sheetViews>
    <sheetView topLeftCell="A8" zoomScale="110" zoomScaleNormal="110" workbookViewId="0">
      <selection activeCell="D18" sqref="D18"/>
    </sheetView>
  </sheetViews>
  <sheetFormatPr baseColWidth="10" defaultColWidth="14.44140625" defaultRowHeight="15" customHeight="1" x14ac:dyDescent="0.3"/>
  <cols>
    <col min="1" max="1" width="14.33203125" style="48" customWidth="1"/>
    <col min="2" max="2" width="14.33203125" customWidth="1"/>
    <col min="3" max="3" width="17" customWidth="1"/>
    <col min="4" max="4" width="14.33203125" customWidth="1"/>
    <col min="5" max="5" width="46" customWidth="1"/>
    <col min="6" max="6" width="14.33203125" customWidth="1"/>
    <col min="7" max="26" width="14.33203125" style="48" customWidth="1"/>
  </cols>
  <sheetData>
    <row r="1" spans="2:6" ht="24" customHeight="1" x14ac:dyDescent="0.3">
      <c r="B1" s="384" t="s">
        <v>346</v>
      </c>
      <c r="C1" s="385"/>
      <c r="D1" s="385"/>
      <c r="E1" s="385"/>
      <c r="F1" s="386"/>
    </row>
    <row r="2" spans="2:6" ht="12.75" customHeight="1" x14ac:dyDescent="0.3">
      <c r="B2" s="49"/>
      <c r="C2" s="49"/>
      <c r="D2" s="49"/>
      <c r="E2" s="49"/>
      <c r="F2" s="49"/>
    </row>
    <row r="3" spans="2:6" ht="12.75" customHeight="1" x14ac:dyDescent="0.3">
      <c r="B3" s="391" t="s">
        <v>347</v>
      </c>
      <c r="C3" s="385"/>
      <c r="D3" s="392"/>
      <c r="E3" s="25" t="s">
        <v>348</v>
      </c>
      <c r="F3" s="26" t="s">
        <v>349</v>
      </c>
    </row>
    <row r="4" spans="2:6" ht="31.2" customHeight="1" x14ac:dyDescent="0.3">
      <c r="B4" s="389" t="s">
        <v>350</v>
      </c>
      <c r="C4" s="387" t="s">
        <v>105</v>
      </c>
      <c r="D4" s="27" t="s">
        <v>124</v>
      </c>
      <c r="E4" s="28" t="s">
        <v>351</v>
      </c>
      <c r="F4" s="29">
        <v>0.25</v>
      </c>
    </row>
    <row r="5" spans="2:6" ht="46.8" customHeight="1" x14ac:dyDescent="0.3">
      <c r="B5" s="380"/>
      <c r="C5" s="388"/>
      <c r="D5" s="30" t="s">
        <v>198</v>
      </c>
      <c r="E5" s="31" t="s">
        <v>352</v>
      </c>
      <c r="F5" s="32">
        <v>0.15</v>
      </c>
    </row>
    <row r="6" spans="2:6" ht="46.8" customHeight="1" x14ac:dyDescent="0.3">
      <c r="B6" s="380"/>
      <c r="C6" s="383"/>
      <c r="D6" s="30" t="s">
        <v>136</v>
      </c>
      <c r="E6" s="31" t="s">
        <v>353</v>
      </c>
      <c r="F6" s="32">
        <v>0.1</v>
      </c>
    </row>
    <row r="7" spans="2:6" ht="12.75" hidden="1" customHeight="1" x14ac:dyDescent="0.3">
      <c r="B7" s="380"/>
      <c r="C7" s="30"/>
      <c r="D7" s="30" t="s">
        <v>354</v>
      </c>
      <c r="E7" s="31"/>
      <c r="F7" s="32"/>
    </row>
    <row r="8" spans="2:6" ht="62.4" customHeight="1" x14ac:dyDescent="0.3">
      <c r="B8" s="380"/>
      <c r="C8" s="382" t="s">
        <v>106</v>
      </c>
      <c r="D8" s="30" t="s">
        <v>341</v>
      </c>
      <c r="E8" s="31" t="s">
        <v>355</v>
      </c>
      <c r="F8" s="32">
        <v>0.25</v>
      </c>
    </row>
    <row r="9" spans="2:6" ht="12.75" customHeight="1" x14ac:dyDescent="0.3">
      <c r="B9" s="390"/>
      <c r="C9" s="383"/>
      <c r="D9" s="30" t="s">
        <v>125</v>
      </c>
      <c r="E9" s="31" t="s">
        <v>356</v>
      </c>
      <c r="F9" s="32">
        <v>0.15</v>
      </c>
    </row>
    <row r="10" spans="2:6" ht="12.75" hidden="1" customHeight="1" x14ac:dyDescent="0.3">
      <c r="B10" s="33"/>
      <c r="C10" s="30"/>
      <c r="D10" s="30" t="s">
        <v>354</v>
      </c>
      <c r="E10" s="31"/>
      <c r="F10" s="32"/>
    </row>
    <row r="11" spans="2:6" ht="46.8" customHeight="1" x14ac:dyDescent="0.3">
      <c r="B11" s="379" t="s">
        <v>357</v>
      </c>
      <c r="C11" s="382" t="s">
        <v>108</v>
      </c>
      <c r="D11" s="30" t="s">
        <v>189</v>
      </c>
      <c r="E11" s="31" t="s">
        <v>358</v>
      </c>
      <c r="F11" s="34" t="s">
        <v>359</v>
      </c>
    </row>
    <row r="12" spans="2:6" ht="46.8" customHeight="1" x14ac:dyDescent="0.3">
      <c r="B12" s="380"/>
      <c r="C12" s="383"/>
      <c r="D12" s="30" t="s">
        <v>126</v>
      </c>
      <c r="E12" s="31" t="s">
        <v>360</v>
      </c>
      <c r="F12" s="34" t="s">
        <v>359</v>
      </c>
    </row>
    <row r="13" spans="2:6" ht="12.75" hidden="1" customHeight="1" x14ac:dyDescent="0.3">
      <c r="B13" s="380"/>
      <c r="C13" s="30"/>
      <c r="D13" s="30" t="s">
        <v>354</v>
      </c>
      <c r="E13" s="31"/>
      <c r="F13" s="34"/>
    </row>
    <row r="14" spans="2:6" ht="46.8" customHeight="1" x14ac:dyDescent="0.3">
      <c r="B14" s="380"/>
      <c r="C14" s="382" t="s">
        <v>109</v>
      </c>
      <c r="D14" s="30" t="s">
        <v>152</v>
      </c>
      <c r="E14" s="31" t="s">
        <v>361</v>
      </c>
      <c r="F14" s="34" t="s">
        <v>359</v>
      </c>
    </row>
    <row r="15" spans="2:6" ht="46.8" customHeight="1" x14ac:dyDescent="0.3">
      <c r="B15" s="380"/>
      <c r="C15" s="383"/>
      <c r="D15" s="30" t="s">
        <v>127</v>
      </c>
      <c r="E15" s="31" t="s">
        <v>362</v>
      </c>
      <c r="F15" s="34" t="s">
        <v>359</v>
      </c>
    </row>
    <row r="16" spans="2:6" ht="12.75" hidden="1" customHeight="1" x14ac:dyDescent="0.3">
      <c r="B16" s="380"/>
      <c r="C16" s="30"/>
      <c r="D16" s="30" t="s">
        <v>354</v>
      </c>
      <c r="E16" s="31"/>
      <c r="F16" s="34"/>
    </row>
    <row r="17" spans="2:6" ht="31.2" customHeight="1" x14ac:dyDescent="0.3">
      <c r="B17" s="380"/>
      <c r="C17" s="377" t="s">
        <v>110</v>
      </c>
      <c r="D17" s="30" t="s">
        <v>128</v>
      </c>
      <c r="E17" s="31" t="s">
        <v>363</v>
      </c>
      <c r="F17" s="34" t="s">
        <v>359</v>
      </c>
    </row>
    <row r="18" spans="2:6" ht="15.6" customHeight="1" x14ac:dyDescent="0.3">
      <c r="B18" s="381"/>
      <c r="C18" s="378"/>
      <c r="D18" s="35" t="s">
        <v>364</v>
      </c>
      <c r="E18" s="36" t="s">
        <v>365</v>
      </c>
      <c r="F18" s="37" t="s">
        <v>359</v>
      </c>
    </row>
    <row r="19" spans="2:6" ht="12.75" hidden="1" customHeight="1" x14ac:dyDescent="0.3">
      <c r="B19" s="50"/>
      <c r="C19" s="50"/>
      <c r="D19" s="30" t="s">
        <v>354</v>
      </c>
      <c r="E19" s="51"/>
      <c r="F19" s="52"/>
    </row>
    <row r="20" spans="2:6" ht="49.5" customHeight="1" x14ac:dyDescent="0.3">
      <c r="B20" s="376" t="s">
        <v>366</v>
      </c>
      <c r="C20" s="249"/>
      <c r="D20" s="249"/>
      <c r="E20" s="249"/>
      <c r="F20" s="249"/>
    </row>
    <row r="21" spans="2:6" ht="27" customHeight="1" x14ac:dyDescent="0.3">
      <c r="B21" s="53"/>
      <c r="C21" s="48"/>
      <c r="D21" s="48"/>
      <c r="E21" s="48"/>
      <c r="F21" s="48"/>
    </row>
    <row r="22" spans="2:6" ht="12.75" customHeight="1" x14ac:dyDescent="0.3">
      <c r="B22" s="48"/>
      <c r="C22" s="48"/>
      <c r="D22" s="48"/>
      <c r="E22" s="48"/>
      <c r="F22" s="48"/>
    </row>
    <row r="23" spans="2:6" ht="12.75" customHeight="1" x14ac:dyDescent="0.3">
      <c r="B23" s="48"/>
      <c r="C23" s="48"/>
      <c r="D23" s="48"/>
      <c r="E23" s="48"/>
      <c r="F23" s="48"/>
    </row>
    <row r="24" spans="2:6" ht="12.75" customHeight="1" x14ac:dyDescent="0.3">
      <c r="B24" s="48"/>
      <c r="C24" s="48"/>
      <c r="D24" s="48"/>
      <c r="E24" s="48"/>
      <c r="F24" s="48"/>
    </row>
    <row r="25" spans="2:6" ht="12.75" customHeight="1" x14ac:dyDescent="0.3">
      <c r="B25" s="48"/>
      <c r="C25" s="48"/>
      <c r="D25" s="48"/>
      <c r="E25" s="48"/>
      <c r="F25" s="48"/>
    </row>
    <row r="26" spans="2:6" ht="12.75" customHeight="1" x14ac:dyDescent="0.3">
      <c r="B26" s="48"/>
      <c r="C26" s="48"/>
      <c r="D26" s="48"/>
      <c r="E26" s="48"/>
      <c r="F26" s="48"/>
    </row>
    <row r="27" spans="2:6" ht="12.75" customHeight="1" x14ac:dyDescent="0.3">
      <c r="B27" s="48"/>
      <c r="C27" s="48"/>
      <c r="D27" s="48"/>
      <c r="E27" s="48"/>
      <c r="F27" s="48"/>
    </row>
    <row r="28" spans="2:6" ht="12.75" customHeight="1" x14ac:dyDescent="0.3">
      <c r="B28" s="48"/>
      <c r="C28" s="48"/>
      <c r="D28" s="48"/>
      <c r="E28" s="48"/>
      <c r="F28" s="48"/>
    </row>
    <row r="29" spans="2:6" ht="12.75" customHeight="1" x14ac:dyDescent="0.3">
      <c r="B29" s="48"/>
      <c r="C29" s="48"/>
      <c r="D29" s="48"/>
      <c r="E29" s="48"/>
      <c r="F29" s="48"/>
    </row>
    <row r="30" spans="2:6" ht="12.75" customHeight="1" x14ac:dyDescent="0.3">
      <c r="B30" s="48"/>
      <c r="C30" s="48"/>
      <c r="D30" s="48"/>
      <c r="E30" s="48"/>
      <c r="F30" s="48"/>
    </row>
    <row r="31" spans="2:6" ht="12.75" customHeight="1" x14ac:dyDescent="0.3">
      <c r="B31" s="48"/>
      <c r="C31" s="48"/>
      <c r="D31" s="48"/>
      <c r="E31" s="48"/>
      <c r="F31" s="48"/>
    </row>
    <row r="32" spans="2:6" ht="12.75" customHeight="1" x14ac:dyDescent="0.3">
      <c r="B32" s="48"/>
      <c r="C32" s="48"/>
      <c r="D32" s="48"/>
      <c r="E32" s="48"/>
      <c r="F32" s="48"/>
    </row>
    <row r="33" spans="2:6" ht="12.75" customHeight="1" x14ac:dyDescent="0.3">
      <c r="B33" s="48"/>
      <c r="C33" s="48"/>
      <c r="D33" s="48"/>
      <c r="E33" s="48"/>
      <c r="F33" s="48"/>
    </row>
    <row r="34" spans="2:6" ht="12.75" customHeight="1" x14ac:dyDescent="0.3">
      <c r="B34" s="48"/>
      <c r="C34" s="48"/>
      <c r="D34" s="48"/>
      <c r="E34" s="48"/>
      <c r="F34" s="48"/>
    </row>
    <row r="35" spans="2:6" ht="12.75" customHeight="1" x14ac:dyDescent="0.3">
      <c r="B35" s="48"/>
      <c r="C35" s="48"/>
      <c r="D35" s="48"/>
      <c r="E35" s="48"/>
      <c r="F35" s="48"/>
    </row>
    <row r="36" spans="2:6" ht="12.75" customHeight="1" x14ac:dyDescent="0.3">
      <c r="B36" s="48"/>
      <c r="C36" s="48"/>
      <c r="D36" s="48"/>
      <c r="E36" s="48"/>
      <c r="F36" s="48"/>
    </row>
    <row r="37" spans="2:6" ht="12.75" customHeight="1" x14ac:dyDescent="0.3">
      <c r="B37" s="48"/>
      <c r="C37" s="48"/>
      <c r="D37" s="48"/>
      <c r="E37" s="48"/>
      <c r="F37" s="48"/>
    </row>
    <row r="38" spans="2:6" ht="12.75" customHeight="1" x14ac:dyDescent="0.3">
      <c r="B38" s="48"/>
      <c r="C38" s="48"/>
      <c r="D38" s="48"/>
      <c r="E38" s="48"/>
      <c r="F38" s="48"/>
    </row>
    <row r="39" spans="2:6" ht="12.75" customHeight="1" x14ac:dyDescent="0.3">
      <c r="B39" s="48"/>
      <c r="C39" s="48"/>
      <c r="D39" s="48"/>
      <c r="E39" s="48"/>
      <c r="F39" s="48"/>
    </row>
    <row r="40" spans="2:6" ht="12.75" customHeight="1" x14ac:dyDescent="0.3">
      <c r="B40" s="48"/>
      <c r="C40" s="48"/>
      <c r="D40" s="48"/>
      <c r="E40" s="48"/>
      <c r="F40" s="48"/>
    </row>
    <row r="41" spans="2:6" ht="12.75" customHeight="1" x14ac:dyDescent="0.3">
      <c r="B41" s="48"/>
      <c r="C41" s="48"/>
      <c r="D41" s="48"/>
      <c r="E41" s="48"/>
      <c r="F41" s="48"/>
    </row>
    <row r="42" spans="2:6" ht="12.75" customHeight="1" x14ac:dyDescent="0.3">
      <c r="B42" s="48"/>
      <c r="C42" s="48"/>
      <c r="D42" s="48"/>
      <c r="E42" s="48"/>
      <c r="F42" s="48"/>
    </row>
    <row r="43" spans="2:6" ht="12.75" customHeight="1" x14ac:dyDescent="0.3">
      <c r="B43" s="48"/>
      <c r="C43" s="48"/>
      <c r="D43" s="48"/>
      <c r="E43" s="48"/>
      <c r="F43" s="48"/>
    </row>
    <row r="44" spans="2:6" ht="12.75" customHeight="1" x14ac:dyDescent="0.3">
      <c r="B44" s="48"/>
      <c r="C44" s="48"/>
      <c r="D44" s="48"/>
      <c r="E44" s="48"/>
      <c r="F44" s="48"/>
    </row>
    <row r="45" spans="2:6" ht="12.75" customHeight="1" x14ac:dyDescent="0.3">
      <c r="B45" s="48"/>
      <c r="C45" s="48"/>
      <c r="D45" s="48"/>
      <c r="E45" s="48"/>
      <c r="F45" s="48"/>
    </row>
    <row r="46" spans="2:6" ht="12.75" customHeight="1" x14ac:dyDescent="0.3">
      <c r="B46" s="48"/>
      <c r="C46" s="48"/>
      <c r="D46" s="48"/>
      <c r="E46" s="48"/>
      <c r="F46" s="48"/>
    </row>
    <row r="47" spans="2:6" ht="12.75" customHeight="1" x14ac:dyDescent="0.3">
      <c r="B47" s="48"/>
      <c r="C47" s="48"/>
      <c r="D47" s="48"/>
      <c r="E47" s="48"/>
      <c r="F47" s="48"/>
    </row>
    <row r="48" spans="2:6" ht="12.75" customHeight="1" x14ac:dyDescent="0.3">
      <c r="B48" s="48"/>
      <c r="C48" s="48"/>
      <c r="D48" s="48"/>
      <c r="E48" s="48"/>
      <c r="F48" s="48"/>
    </row>
    <row r="49" spans="2:6" ht="12.75" customHeight="1" x14ac:dyDescent="0.3">
      <c r="B49" s="48"/>
      <c r="C49" s="48"/>
      <c r="D49" s="48"/>
      <c r="E49" s="48"/>
      <c r="F49" s="48"/>
    </row>
    <row r="50" spans="2:6" ht="12.75" customHeight="1" x14ac:dyDescent="0.3">
      <c r="B50" s="48"/>
      <c r="C50" s="48"/>
      <c r="D50" s="48"/>
      <c r="E50" s="48"/>
      <c r="F50" s="48"/>
    </row>
    <row r="51" spans="2:6" ht="12.75" customHeight="1" x14ac:dyDescent="0.3">
      <c r="B51" s="48"/>
      <c r="C51" s="48"/>
      <c r="D51" s="48"/>
      <c r="E51" s="48"/>
      <c r="F51" s="48"/>
    </row>
    <row r="52" spans="2:6" ht="12.75" customHeight="1" x14ac:dyDescent="0.3">
      <c r="B52" s="48"/>
      <c r="C52" s="48"/>
      <c r="D52" s="48"/>
      <c r="E52" s="48"/>
      <c r="F52" s="48"/>
    </row>
    <row r="53" spans="2:6" ht="12.75" customHeight="1" x14ac:dyDescent="0.3">
      <c r="B53" s="48"/>
      <c r="C53" s="48"/>
      <c r="D53" s="48"/>
      <c r="E53" s="48"/>
      <c r="F53" s="48"/>
    </row>
    <row r="54" spans="2:6" ht="12.75" customHeight="1" x14ac:dyDescent="0.3">
      <c r="B54" s="48"/>
      <c r="C54" s="48"/>
      <c r="D54" s="48"/>
      <c r="E54" s="48"/>
      <c r="F54" s="48"/>
    </row>
    <row r="55" spans="2:6" ht="12.75" customHeight="1" x14ac:dyDescent="0.3">
      <c r="B55" s="48"/>
      <c r="C55" s="48"/>
      <c r="D55" s="48"/>
      <c r="E55" s="48"/>
      <c r="F55" s="48"/>
    </row>
    <row r="56" spans="2:6" ht="12.75" customHeight="1" x14ac:dyDescent="0.3">
      <c r="B56" s="48"/>
      <c r="C56" s="48"/>
      <c r="D56" s="48"/>
      <c r="E56" s="48"/>
      <c r="F56" s="48"/>
    </row>
    <row r="57" spans="2:6" ht="12.75" customHeight="1" x14ac:dyDescent="0.3">
      <c r="B57" s="48"/>
      <c r="C57" s="48"/>
      <c r="D57" s="48"/>
      <c r="E57" s="48"/>
      <c r="F57" s="48"/>
    </row>
    <row r="58" spans="2:6" ht="12.75" customHeight="1" x14ac:dyDescent="0.3">
      <c r="B58" s="48"/>
      <c r="C58" s="48"/>
      <c r="D58" s="48"/>
      <c r="E58" s="48"/>
      <c r="F58" s="48"/>
    </row>
    <row r="59" spans="2:6" ht="12.75" customHeight="1" x14ac:dyDescent="0.3">
      <c r="B59" s="48"/>
      <c r="C59" s="48"/>
      <c r="D59" s="48"/>
      <c r="E59" s="48"/>
      <c r="F59" s="48"/>
    </row>
    <row r="60" spans="2:6" ht="12.75" customHeight="1" x14ac:dyDescent="0.3">
      <c r="B60" s="48"/>
      <c r="C60" s="48"/>
      <c r="D60" s="48"/>
      <c r="E60" s="48"/>
      <c r="F60" s="48"/>
    </row>
    <row r="61" spans="2:6" ht="12.75" customHeight="1" x14ac:dyDescent="0.3">
      <c r="B61" s="48"/>
      <c r="C61" s="48"/>
      <c r="D61" s="48"/>
      <c r="E61" s="48"/>
      <c r="F61" s="48"/>
    </row>
    <row r="62" spans="2:6" ht="12.75" customHeight="1" x14ac:dyDescent="0.3">
      <c r="B62" s="48"/>
      <c r="C62" s="48"/>
      <c r="D62" s="48"/>
      <c r="E62" s="48"/>
      <c r="F62" s="48"/>
    </row>
    <row r="63" spans="2:6" ht="12.75" customHeight="1" x14ac:dyDescent="0.3">
      <c r="B63" s="48"/>
      <c r="C63" s="48"/>
      <c r="D63" s="48"/>
      <c r="E63" s="48"/>
      <c r="F63" s="48"/>
    </row>
    <row r="64" spans="2:6" ht="12.75" customHeight="1" x14ac:dyDescent="0.3">
      <c r="B64" s="48"/>
      <c r="C64" s="48"/>
      <c r="D64" s="48"/>
      <c r="E64" s="48"/>
      <c r="F64" s="48"/>
    </row>
    <row r="65" spans="2:6" ht="12.75" customHeight="1" x14ac:dyDescent="0.3">
      <c r="B65" s="48"/>
      <c r="C65" s="48"/>
      <c r="D65" s="48"/>
      <c r="E65" s="48"/>
      <c r="F65" s="48"/>
    </row>
    <row r="66" spans="2:6" ht="12.75" customHeight="1" x14ac:dyDescent="0.3">
      <c r="B66" s="48"/>
      <c r="C66" s="48"/>
      <c r="D66" s="48"/>
      <c r="E66" s="48"/>
      <c r="F66" s="48"/>
    </row>
    <row r="67" spans="2:6" ht="12.75" customHeight="1" x14ac:dyDescent="0.3">
      <c r="B67" s="48"/>
      <c r="C67" s="48"/>
      <c r="D67" s="48"/>
      <c r="E67" s="48"/>
      <c r="F67" s="48"/>
    </row>
    <row r="68" spans="2:6" ht="12.75" customHeight="1" x14ac:dyDescent="0.3">
      <c r="B68" s="48"/>
      <c r="C68" s="48"/>
      <c r="D68" s="48"/>
      <c r="E68" s="48"/>
      <c r="F68" s="48"/>
    </row>
    <row r="69" spans="2:6" ht="12.75" customHeight="1" x14ac:dyDescent="0.3">
      <c r="B69" s="48"/>
      <c r="C69" s="48"/>
      <c r="D69" s="48"/>
      <c r="E69" s="48"/>
      <c r="F69" s="48"/>
    </row>
    <row r="70" spans="2:6" ht="12.75" customHeight="1" x14ac:dyDescent="0.3">
      <c r="B70" s="48"/>
      <c r="C70" s="48"/>
      <c r="D70" s="48"/>
      <c r="E70" s="48"/>
      <c r="F70" s="48"/>
    </row>
    <row r="71" spans="2:6" ht="12.75" customHeight="1" x14ac:dyDescent="0.3">
      <c r="B71" s="48"/>
      <c r="C71" s="48"/>
      <c r="D71" s="48"/>
      <c r="E71" s="48"/>
      <c r="F71" s="48"/>
    </row>
    <row r="72" spans="2:6" ht="12.75" customHeight="1" x14ac:dyDescent="0.3">
      <c r="B72" s="48"/>
      <c r="C72" s="48"/>
      <c r="D72" s="48"/>
      <c r="E72" s="48"/>
      <c r="F72" s="48"/>
    </row>
    <row r="73" spans="2:6" ht="12.75" customHeight="1" x14ac:dyDescent="0.3">
      <c r="B73" s="48"/>
      <c r="C73" s="48"/>
      <c r="D73" s="48"/>
      <c r="E73" s="48"/>
      <c r="F73" s="48"/>
    </row>
    <row r="74" spans="2:6" ht="12.75" customHeight="1" x14ac:dyDescent="0.3">
      <c r="B74" s="48"/>
      <c r="C74" s="48"/>
      <c r="D74" s="48"/>
      <c r="E74" s="48"/>
      <c r="F74" s="48"/>
    </row>
    <row r="75" spans="2:6" ht="12.75" customHeight="1" x14ac:dyDescent="0.3">
      <c r="B75" s="48"/>
      <c r="C75" s="48"/>
      <c r="D75" s="48"/>
      <c r="E75" s="48"/>
      <c r="F75" s="48"/>
    </row>
    <row r="76" spans="2:6" ht="12.75" customHeight="1" x14ac:dyDescent="0.3">
      <c r="B76" s="48"/>
      <c r="C76" s="48"/>
      <c r="D76" s="48"/>
      <c r="E76" s="48"/>
      <c r="F76" s="48"/>
    </row>
    <row r="77" spans="2:6" ht="12.75" customHeight="1" x14ac:dyDescent="0.3">
      <c r="B77" s="48"/>
      <c r="C77" s="48"/>
      <c r="D77" s="48"/>
      <c r="E77" s="48"/>
      <c r="F77" s="48"/>
    </row>
    <row r="78" spans="2:6" ht="12.75" customHeight="1" x14ac:dyDescent="0.3">
      <c r="B78" s="48"/>
      <c r="C78" s="48"/>
      <c r="D78" s="48"/>
      <c r="E78" s="48"/>
      <c r="F78" s="48"/>
    </row>
    <row r="79" spans="2:6" ht="12.75" customHeight="1" x14ac:dyDescent="0.3">
      <c r="B79" s="48"/>
      <c r="C79" s="48"/>
      <c r="D79" s="48"/>
      <c r="E79" s="48"/>
      <c r="F79" s="48"/>
    </row>
    <row r="80" spans="2:6" ht="12.75" customHeight="1" x14ac:dyDescent="0.3">
      <c r="B80" s="48"/>
      <c r="C80" s="48"/>
      <c r="D80" s="48"/>
      <c r="E80" s="48"/>
      <c r="F80" s="48"/>
    </row>
    <row r="81" spans="2:6" ht="12.75" customHeight="1" x14ac:dyDescent="0.3">
      <c r="B81" s="48"/>
      <c r="C81" s="48"/>
      <c r="D81" s="48"/>
      <c r="E81" s="48"/>
      <c r="F81" s="48"/>
    </row>
    <row r="82" spans="2:6" ht="12.75" customHeight="1" x14ac:dyDescent="0.3">
      <c r="B82" s="48"/>
      <c r="C82" s="48"/>
      <c r="D82" s="48"/>
      <c r="E82" s="48"/>
      <c r="F82" s="48"/>
    </row>
    <row r="83" spans="2:6" ht="12.75" customHeight="1" x14ac:dyDescent="0.3">
      <c r="B83" s="48"/>
      <c r="C83" s="48"/>
      <c r="D83" s="48"/>
      <c r="E83" s="48"/>
      <c r="F83" s="48"/>
    </row>
    <row r="84" spans="2:6" ht="12.75" customHeight="1" x14ac:dyDescent="0.3">
      <c r="B84" s="48"/>
      <c r="C84" s="48"/>
      <c r="D84" s="48"/>
      <c r="E84" s="48"/>
      <c r="F84" s="48"/>
    </row>
    <row r="85" spans="2:6" ht="12.75" customHeight="1" x14ac:dyDescent="0.3">
      <c r="B85" s="48"/>
      <c r="C85" s="48"/>
      <c r="D85" s="48"/>
      <c r="E85" s="48"/>
      <c r="F85" s="48"/>
    </row>
    <row r="86" spans="2:6" ht="12.75" customHeight="1" x14ac:dyDescent="0.3">
      <c r="B86" s="48"/>
      <c r="C86" s="48"/>
      <c r="D86" s="48"/>
      <c r="E86" s="48"/>
      <c r="F86" s="48"/>
    </row>
    <row r="87" spans="2:6" ht="12.75" customHeight="1" x14ac:dyDescent="0.3">
      <c r="B87" s="48"/>
      <c r="C87" s="48"/>
      <c r="D87" s="48"/>
      <c r="E87" s="48"/>
      <c r="F87" s="48"/>
    </row>
    <row r="88" spans="2:6" ht="12.75" customHeight="1" x14ac:dyDescent="0.3">
      <c r="B88" s="48"/>
      <c r="C88" s="48"/>
      <c r="D88" s="48"/>
      <c r="E88" s="48"/>
      <c r="F88" s="48"/>
    </row>
    <row r="89" spans="2:6" ht="12.75" customHeight="1" x14ac:dyDescent="0.3">
      <c r="B89" s="48"/>
      <c r="C89" s="48"/>
      <c r="D89" s="48"/>
      <c r="E89" s="48"/>
      <c r="F89" s="48"/>
    </row>
    <row r="90" spans="2:6" ht="12.75" customHeight="1" x14ac:dyDescent="0.3">
      <c r="B90" s="48"/>
      <c r="C90" s="48"/>
      <c r="D90" s="48"/>
      <c r="E90" s="48"/>
      <c r="F90" s="48"/>
    </row>
    <row r="91" spans="2:6" ht="12.75" customHeight="1" x14ac:dyDescent="0.3">
      <c r="B91" s="48"/>
      <c r="C91" s="48"/>
      <c r="D91" s="48"/>
      <c r="E91" s="48"/>
      <c r="F91" s="48"/>
    </row>
    <row r="92" spans="2:6" ht="12.75" customHeight="1" x14ac:dyDescent="0.3">
      <c r="B92" s="48"/>
      <c r="C92" s="48"/>
      <c r="D92" s="48"/>
      <c r="E92" s="48"/>
      <c r="F92" s="48"/>
    </row>
    <row r="93" spans="2:6" ht="12.75" customHeight="1" x14ac:dyDescent="0.3">
      <c r="B93" s="48"/>
      <c r="C93" s="48"/>
      <c r="D93" s="48"/>
      <c r="E93" s="48"/>
      <c r="F93" s="48"/>
    </row>
    <row r="94" spans="2:6" ht="12.75" customHeight="1" x14ac:dyDescent="0.3">
      <c r="B94" s="48"/>
      <c r="C94" s="48"/>
      <c r="D94" s="48"/>
      <c r="E94" s="48"/>
      <c r="F94" s="48"/>
    </row>
    <row r="95" spans="2:6" ht="12.75" customHeight="1" x14ac:dyDescent="0.3">
      <c r="B95" s="48"/>
      <c r="C95" s="48"/>
      <c r="D95" s="48"/>
      <c r="E95" s="48"/>
      <c r="F95" s="48"/>
    </row>
    <row r="96" spans="2:6" ht="12.75" customHeight="1" x14ac:dyDescent="0.3">
      <c r="B96" s="48"/>
      <c r="C96" s="48"/>
      <c r="D96" s="48"/>
      <c r="E96" s="48"/>
      <c r="F96" s="48"/>
    </row>
    <row r="97" spans="2:6" ht="12.75" customHeight="1" x14ac:dyDescent="0.3">
      <c r="B97" s="48"/>
      <c r="C97" s="48"/>
      <c r="D97" s="48"/>
      <c r="E97" s="48"/>
      <c r="F97" s="48"/>
    </row>
    <row r="98" spans="2:6" ht="12.75" customHeight="1" x14ac:dyDescent="0.3">
      <c r="B98" s="48"/>
      <c r="C98" s="48"/>
      <c r="D98" s="48"/>
      <c r="E98" s="48"/>
      <c r="F98" s="48"/>
    </row>
    <row r="99" spans="2:6" ht="12.75" customHeight="1" x14ac:dyDescent="0.3">
      <c r="B99" s="48"/>
      <c r="C99" s="48"/>
      <c r="D99" s="48"/>
      <c r="E99" s="48"/>
      <c r="F99" s="48"/>
    </row>
    <row r="100" spans="2:6" ht="12.75" customHeight="1" x14ac:dyDescent="0.3">
      <c r="B100" s="48"/>
      <c r="C100" s="48"/>
      <c r="D100" s="48"/>
      <c r="E100" s="48"/>
      <c r="F100" s="48"/>
    </row>
    <row r="101" spans="2:6" ht="12.75" customHeight="1" x14ac:dyDescent="0.3">
      <c r="B101" s="48"/>
      <c r="C101" s="48"/>
      <c r="D101" s="48"/>
      <c r="E101" s="48"/>
      <c r="F101" s="48"/>
    </row>
    <row r="102" spans="2:6" ht="12.75" customHeight="1" x14ac:dyDescent="0.3">
      <c r="B102" s="48"/>
      <c r="C102" s="48"/>
      <c r="D102" s="48"/>
      <c r="E102" s="48"/>
      <c r="F102" s="48"/>
    </row>
    <row r="103" spans="2:6" ht="12.75" customHeight="1" x14ac:dyDescent="0.3">
      <c r="B103" s="48"/>
      <c r="C103" s="48"/>
      <c r="D103" s="48"/>
      <c r="E103" s="48"/>
      <c r="F103" s="48"/>
    </row>
    <row r="104" spans="2:6" ht="12.75" customHeight="1" x14ac:dyDescent="0.3">
      <c r="B104" s="48"/>
      <c r="C104" s="48"/>
      <c r="D104" s="48"/>
      <c r="E104" s="48"/>
      <c r="F104" s="48"/>
    </row>
    <row r="105" spans="2:6" ht="12.75" customHeight="1" x14ac:dyDescent="0.3">
      <c r="B105" s="48"/>
      <c r="C105" s="48"/>
      <c r="D105" s="48"/>
      <c r="E105" s="48"/>
      <c r="F105" s="48"/>
    </row>
    <row r="106" spans="2:6" ht="12.75" customHeight="1" x14ac:dyDescent="0.3">
      <c r="B106" s="48"/>
      <c r="C106" s="48"/>
      <c r="D106" s="48"/>
      <c r="E106" s="48"/>
      <c r="F106" s="48"/>
    </row>
    <row r="107" spans="2:6" ht="12.75" customHeight="1" x14ac:dyDescent="0.3">
      <c r="B107" s="48"/>
      <c r="C107" s="48"/>
      <c r="D107" s="48"/>
      <c r="E107" s="48"/>
      <c r="F107" s="48"/>
    </row>
    <row r="108" spans="2:6" ht="12.75" customHeight="1" x14ac:dyDescent="0.3">
      <c r="B108" s="48"/>
      <c r="C108" s="48"/>
      <c r="D108" s="48"/>
      <c r="E108" s="48"/>
      <c r="F108" s="48"/>
    </row>
    <row r="109" spans="2:6" ht="12.75" customHeight="1" x14ac:dyDescent="0.3">
      <c r="B109" s="48"/>
      <c r="C109" s="48"/>
      <c r="D109" s="48"/>
      <c r="E109" s="48"/>
      <c r="F109" s="48"/>
    </row>
    <row r="110" spans="2:6" ht="12.75" customHeight="1" x14ac:dyDescent="0.3">
      <c r="B110" s="48"/>
      <c r="C110" s="48"/>
      <c r="D110" s="48"/>
      <c r="E110" s="48"/>
      <c r="F110" s="48"/>
    </row>
    <row r="111" spans="2:6" ht="12.75" customHeight="1" x14ac:dyDescent="0.3">
      <c r="B111" s="48"/>
      <c r="C111" s="48"/>
      <c r="D111" s="48"/>
      <c r="E111" s="48"/>
      <c r="F111" s="48"/>
    </row>
    <row r="112" spans="2:6" ht="12.75" customHeight="1" x14ac:dyDescent="0.3">
      <c r="B112" s="48"/>
      <c r="C112" s="48"/>
      <c r="D112" s="48"/>
      <c r="E112" s="48"/>
      <c r="F112" s="48"/>
    </row>
    <row r="113" spans="2:6" ht="12.75" customHeight="1" x14ac:dyDescent="0.3">
      <c r="B113" s="48"/>
      <c r="C113" s="48"/>
      <c r="D113" s="48"/>
      <c r="E113" s="48"/>
      <c r="F113" s="48"/>
    </row>
    <row r="114" spans="2:6" ht="12.75" customHeight="1" x14ac:dyDescent="0.3">
      <c r="B114" s="48"/>
      <c r="C114" s="48"/>
      <c r="D114" s="48"/>
      <c r="E114" s="48"/>
      <c r="F114" s="48"/>
    </row>
    <row r="115" spans="2:6" ht="12.75" customHeight="1" x14ac:dyDescent="0.3">
      <c r="B115" s="48"/>
      <c r="C115" s="48"/>
      <c r="D115" s="48"/>
      <c r="E115" s="48"/>
      <c r="F115" s="48"/>
    </row>
    <row r="116" spans="2:6" ht="12.75" customHeight="1" x14ac:dyDescent="0.3">
      <c r="B116" s="48"/>
      <c r="C116" s="48"/>
      <c r="D116" s="48"/>
      <c r="E116" s="48"/>
      <c r="F116" s="48"/>
    </row>
    <row r="117" spans="2:6" ht="12.75" customHeight="1" x14ac:dyDescent="0.3">
      <c r="B117" s="48"/>
      <c r="C117" s="48"/>
      <c r="D117" s="48"/>
      <c r="E117" s="48"/>
      <c r="F117" s="48"/>
    </row>
    <row r="118" spans="2:6" ht="12.75" customHeight="1" x14ac:dyDescent="0.3">
      <c r="B118" s="48"/>
      <c r="C118" s="48"/>
      <c r="D118" s="48"/>
      <c r="E118" s="48"/>
      <c r="F118" s="48"/>
    </row>
    <row r="119" spans="2:6" ht="12.75" customHeight="1" x14ac:dyDescent="0.3">
      <c r="B119" s="48"/>
      <c r="C119" s="48"/>
      <c r="D119" s="48"/>
      <c r="E119" s="48"/>
      <c r="F119" s="48"/>
    </row>
    <row r="120" spans="2:6" ht="12.75" customHeight="1" x14ac:dyDescent="0.3">
      <c r="B120" s="48"/>
      <c r="C120" s="48"/>
      <c r="D120" s="48"/>
      <c r="E120" s="48"/>
      <c r="F120" s="48"/>
    </row>
    <row r="121" spans="2:6" ht="12.75" customHeight="1" x14ac:dyDescent="0.3">
      <c r="B121" s="48"/>
      <c r="C121" s="48"/>
      <c r="D121" s="48"/>
      <c r="E121" s="48"/>
      <c r="F121" s="48"/>
    </row>
    <row r="122" spans="2:6" ht="12.75" customHeight="1" x14ac:dyDescent="0.3">
      <c r="B122" s="48"/>
      <c r="C122" s="48"/>
      <c r="D122" s="48"/>
      <c r="E122" s="48"/>
      <c r="F122" s="48"/>
    </row>
    <row r="123" spans="2:6" ht="12.75" customHeight="1" x14ac:dyDescent="0.3">
      <c r="B123" s="48"/>
      <c r="C123" s="48"/>
      <c r="D123" s="48"/>
      <c r="E123" s="48"/>
      <c r="F123" s="48"/>
    </row>
    <row r="124" spans="2:6" ht="12.75" customHeight="1" x14ac:dyDescent="0.3">
      <c r="B124" s="48"/>
      <c r="C124" s="48"/>
      <c r="D124" s="48"/>
      <c r="E124" s="48"/>
      <c r="F124" s="48"/>
    </row>
    <row r="125" spans="2:6" ht="12.75" customHeight="1" x14ac:dyDescent="0.3">
      <c r="B125" s="48"/>
      <c r="C125" s="48"/>
      <c r="D125" s="48"/>
      <c r="E125" s="48"/>
      <c r="F125" s="48"/>
    </row>
    <row r="126" spans="2:6" ht="12.75" customHeight="1" x14ac:dyDescent="0.3">
      <c r="B126" s="48"/>
      <c r="C126" s="48"/>
      <c r="D126" s="48"/>
      <c r="E126" s="48"/>
      <c r="F126" s="48"/>
    </row>
    <row r="127" spans="2:6" ht="12.75" customHeight="1" x14ac:dyDescent="0.3">
      <c r="B127" s="48"/>
      <c r="C127" s="48"/>
      <c r="D127" s="48"/>
      <c r="E127" s="48"/>
      <c r="F127" s="48"/>
    </row>
    <row r="128" spans="2:6" ht="12.75" customHeight="1" x14ac:dyDescent="0.3">
      <c r="B128" s="48"/>
      <c r="C128" s="48"/>
      <c r="D128" s="48"/>
      <c r="E128" s="48"/>
      <c r="F128" s="48"/>
    </row>
    <row r="129" spans="2:6" ht="12.75" customHeight="1" x14ac:dyDescent="0.3">
      <c r="B129" s="48"/>
      <c r="C129" s="48"/>
      <c r="D129" s="48"/>
      <c r="E129" s="48"/>
      <c r="F129" s="48"/>
    </row>
    <row r="130" spans="2:6" ht="12.75" customHeight="1" x14ac:dyDescent="0.3">
      <c r="B130" s="48"/>
      <c r="C130" s="48"/>
      <c r="D130" s="48"/>
      <c r="E130" s="48"/>
      <c r="F130" s="48"/>
    </row>
    <row r="131" spans="2:6" ht="12.75" customHeight="1" x14ac:dyDescent="0.3">
      <c r="B131" s="48"/>
      <c r="C131" s="48"/>
      <c r="D131" s="48"/>
      <c r="E131" s="48"/>
      <c r="F131" s="48"/>
    </row>
    <row r="132" spans="2:6" ht="12.75" customHeight="1" x14ac:dyDescent="0.3">
      <c r="B132" s="48"/>
      <c r="C132" s="48"/>
      <c r="D132" s="48"/>
      <c r="E132" s="48"/>
      <c r="F132" s="48"/>
    </row>
    <row r="133" spans="2:6" ht="12.75" customHeight="1" x14ac:dyDescent="0.3">
      <c r="B133" s="48"/>
      <c r="C133" s="48"/>
      <c r="D133" s="48"/>
      <c r="E133" s="48"/>
      <c r="F133" s="48"/>
    </row>
    <row r="134" spans="2:6" ht="12.75" customHeight="1" x14ac:dyDescent="0.3">
      <c r="B134" s="48"/>
      <c r="C134" s="48"/>
      <c r="D134" s="48"/>
      <c r="E134" s="48"/>
      <c r="F134" s="48"/>
    </row>
    <row r="135" spans="2:6" ht="12.75" customHeight="1" x14ac:dyDescent="0.3">
      <c r="B135" s="48"/>
      <c r="C135" s="48"/>
      <c r="D135" s="48"/>
      <c r="E135" s="48"/>
      <c r="F135" s="48"/>
    </row>
    <row r="136" spans="2:6" ht="12.75" customHeight="1" x14ac:dyDescent="0.3">
      <c r="B136" s="48"/>
      <c r="C136" s="48"/>
      <c r="D136" s="48"/>
      <c r="E136" s="48"/>
      <c r="F136" s="48"/>
    </row>
    <row r="137" spans="2:6" ht="12.75" customHeight="1" x14ac:dyDescent="0.3">
      <c r="B137" s="48"/>
      <c r="C137" s="48"/>
      <c r="D137" s="48"/>
      <c r="E137" s="48"/>
      <c r="F137" s="48"/>
    </row>
    <row r="138" spans="2:6" ht="12.75" customHeight="1" x14ac:dyDescent="0.3">
      <c r="B138" s="48"/>
      <c r="C138" s="48"/>
      <c r="D138" s="48"/>
      <c r="E138" s="48"/>
      <c r="F138" s="48"/>
    </row>
    <row r="139" spans="2:6" ht="12.75" customHeight="1" x14ac:dyDescent="0.3">
      <c r="B139" s="48"/>
      <c r="C139" s="48"/>
      <c r="D139" s="48"/>
      <c r="E139" s="48"/>
      <c r="F139" s="48"/>
    </row>
    <row r="140" spans="2:6" ht="12.75" customHeight="1" x14ac:dyDescent="0.3">
      <c r="B140" s="48"/>
      <c r="C140" s="48"/>
      <c r="D140" s="48"/>
      <c r="E140" s="48"/>
      <c r="F140" s="48"/>
    </row>
    <row r="141" spans="2:6" ht="12.75" customHeight="1" x14ac:dyDescent="0.3">
      <c r="B141" s="48"/>
      <c r="C141" s="48"/>
      <c r="D141" s="48"/>
      <c r="E141" s="48"/>
      <c r="F141" s="48"/>
    </row>
    <row r="142" spans="2:6" ht="12.75" customHeight="1" x14ac:dyDescent="0.3">
      <c r="B142" s="48"/>
      <c r="C142" s="48"/>
      <c r="D142" s="48"/>
      <c r="E142" s="48"/>
      <c r="F142" s="48"/>
    </row>
    <row r="143" spans="2:6" ht="12.75" customHeight="1" x14ac:dyDescent="0.3">
      <c r="B143" s="48"/>
      <c r="C143" s="48"/>
      <c r="D143" s="48"/>
      <c r="E143" s="48"/>
      <c r="F143" s="48"/>
    </row>
    <row r="144" spans="2:6" ht="12.75" customHeight="1" x14ac:dyDescent="0.3">
      <c r="B144" s="48"/>
      <c r="C144" s="48"/>
      <c r="D144" s="48"/>
      <c r="E144" s="48"/>
      <c r="F144" s="48"/>
    </row>
    <row r="145" spans="2:6" ht="12.75" customHeight="1" x14ac:dyDescent="0.3">
      <c r="B145" s="48"/>
      <c r="C145" s="48"/>
      <c r="D145" s="48"/>
      <c r="E145" s="48"/>
      <c r="F145" s="48"/>
    </row>
    <row r="146" spans="2:6" ht="12.75" customHeight="1" x14ac:dyDescent="0.3">
      <c r="B146" s="48"/>
      <c r="C146" s="48"/>
      <c r="D146" s="48"/>
      <c r="E146" s="48"/>
      <c r="F146" s="48"/>
    </row>
    <row r="147" spans="2:6" ht="12.75" customHeight="1" x14ac:dyDescent="0.3">
      <c r="B147" s="48"/>
      <c r="C147" s="48"/>
      <c r="D147" s="48"/>
      <c r="E147" s="48"/>
      <c r="F147" s="48"/>
    </row>
    <row r="148" spans="2:6" ht="12.75" customHeight="1" x14ac:dyDescent="0.3">
      <c r="B148" s="48"/>
      <c r="C148" s="48"/>
      <c r="D148" s="48"/>
      <c r="E148" s="48"/>
      <c r="F148" s="48"/>
    </row>
    <row r="149" spans="2:6" ht="12.75" customHeight="1" x14ac:dyDescent="0.3">
      <c r="B149" s="48"/>
      <c r="C149" s="48"/>
      <c r="D149" s="48"/>
      <c r="E149" s="48"/>
      <c r="F149" s="48"/>
    </row>
    <row r="150" spans="2:6" ht="12.75" customHeight="1" x14ac:dyDescent="0.3">
      <c r="B150" s="48"/>
      <c r="C150" s="48"/>
      <c r="D150" s="48"/>
      <c r="E150" s="48"/>
      <c r="F150" s="48"/>
    </row>
    <row r="151" spans="2:6" ht="12.75" customHeight="1" x14ac:dyDescent="0.3">
      <c r="B151" s="48"/>
      <c r="C151" s="48"/>
      <c r="D151" s="48"/>
      <c r="E151" s="48"/>
      <c r="F151" s="48"/>
    </row>
    <row r="152" spans="2:6" ht="12.75" customHeight="1" x14ac:dyDescent="0.3">
      <c r="B152" s="48"/>
      <c r="C152" s="48"/>
      <c r="D152" s="48"/>
      <c r="E152" s="48"/>
      <c r="F152" s="48"/>
    </row>
    <row r="153" spans="2:6" ht="12.75" customHeight="1" x14ac:dyDescent="0.3">
      <c r="B153" s="48"/>
      <c r="C153" s="48"/>
      <c r="D153" s="48"/>
      <c r="E153" s="48"/>
      <c r="F153" s="48"/>
    </row>
    <row r="154" spans="2:6" ht="12.75" customHeight="1" x14ac:dyDescent="0.3">
      <c r="B154" s="48"/>
      <c r="C154" s="48"/>
      <c r="D154" s="48"/>
      <c r="E154" s="48"/>
      <c r="F154" s="48"/>
    </row>
    <row r="155" spans="2:6" ht="12.75" customHeight="1" x14ac:dyDescent="0.3">
      <c r="B155" s="48"/>
      <c r="C155" s="48"/>
      <c r="D155" s="48"/>
      <c r="E155" s="48"/>
      <c r="F155" s="48"/>
    </row>
    <row r="156" spans="2:6" ht="12.75" customHeight="1" x14ac:dyDescent="0.3">
      <c r="B156" s="48"/>
      <c r="C156" s="48"/>
      <c r="D156" s="48"/>
      <c r="E156" s="48"/>
      <c r="F156" s="48"/>
    </row>
    <row r="157" spans="2:6" ht="12.75" customHeight="1" x14ac:dyDescent="0.3">
      <c r="B157" s="48"/>
      <c r="C157" s="48"/>
      <c r="D157" s="48"/>
      <c r="E157" s="48"/>
      <c r="F157" s="48"/>
    </row>
    <row r="158" spans="2:6" ht="12.75" customHeight="1" x14ac:dyDescent="0.3">
      <c r="B158" s="48"/>
      <c r="C158" s="48"/>
      <c r="D158" s="48"/>
      <c r="E158" s="48"/>
      <c r="F158" s="48"/>
    </row>
    <row r="159" spans="2:6" ht="12.75" customHeight="1" x14ac:dyDescent="0.3">
      <c r="B159" s="48"/>
      <c r="C159" s="48"/>
      <c r="D159" s="48"/>
      <c r="E159" s="48"/>
      <c r="F159" s="48"/>
    </row>
    <row r="160" spans="2:6" ht="12.75" customHeight="1" x14ac:dyDescent="0.3">
      <c r="B160" s="48"/>
      <c r="C160" s="48"/>
      <c r="D160" s="48"/>
      <c r="E160" s="48"/>
      <c r="F160" s="48"/>
    </row>
    <row r="161" spans="2:6" ht="12.75" customHeight="1" x14ac:dyDescent="0.3">
      <c r="B161" s="48"/>
      <c r="C161" s="48"/>
      <c r="D161" s="48"/>
      <c r="E161" s="48"/>
      <c r="F161" s="48"/>
    </row>
    <row r="162" spans="2:6" ht="12.75" customHeight="1" x14ac:dyDescent="0.3">
      <c r="B162" s="48"/>
      <c r="C162" s="48"/>
      <c r="D162" s="48"/>
      <c r="E162" s="48"/>
      <c r="F162" s="48"/>
    </row>
    <row r="163" spans="2:6" ht="12.75" customHeight="1" x14ac:dyDescent="0.3">
      <c r="B163" s="48"/>
      <c r="C163" s="48"/>
      <c r="D163" s="48"/>
      <c r="E163" s="48"/>
      <c r="F163" s="48"/>
    </row>
    <row r="164" spans="2:6" ht="12.75" customHeight="1" x14ac:dyDescent="0.3">
      <c r="B164" s="48"/>
      <c r="C164" s="48"/>
      <c r="D164" s="48"/>
      <c r="E164" s="48"/>
      <c r="F164" s="48"/>
    </row>
    <row r="165" spans="2:6" ht="12.75" customHeight="1" x14ac:dyDescent="0.3">
      <c r="B165" s="48"/>
      <c r="C165" s="48"/>
      <c r="D165" s="48"/>
      <c r="E165" s="48"/>
      <c r="F165" s="48"/>
    </row>
    <row r="166" spans="2:6" ht="12.75" customHeight="1" x14ac:dyDescent="0.3">
      <c r="B166" s="48"/>
      <c r="C166" s="48"/>
      <c r="D166" s="48"/>
      <c r="E166" s="48"/>
      <c r="F166" s="48"/>
    </row>
    <row r="167" spans="2:6" ht="12.75" customHeight="1" x14ac:dyDescent="0.3">
      <c r="B167" s="48"/>
      <c r="C167" s="48"/>
      <c r="D167" s="48"/>
      <c r="E167" s="48"/>
      <c r="F167" s="48"/>
    </row>
    <row r="168" spans="2:6" ht="12.75" customHeight="1" x14ac:dyDescent="0.3">
      <c r="B168" s="48"/>
      <c r="C168" s="48"/>
      <c r="D168" s="48"/>
      <c r="E168" s="48"/>
      <c r="F168" s="48"/>
    </row>
    <row r="169" spans="2:6" ht="12.75" customHeight="1" x14ac:dyDescent="0.3">
      <c r="B169" s="48"/>
      <c r="C169" s="48"/>
      <c r="D169" s="48"/>
      <c r="E169" s="48"/>
      <c r="F169" s="48"/>
    </row>
    <row r="170" spans="2:6" ht="12.75" customHeight="1" x14ac:dyDescent="0.3">
      <c r="B170" s="48"/>
      <c r="C170" s="48"/>
      <c r="D170" s="48"/>
      <c r="E170" s="48"/>
      <c r="F170" s="48"/>
    </row>
    <row r="171" spans="2:6" ht="12.75" customHeight="1" x14ac:dyDescent="0.3">
      <c r="B171" s="48"/>
      <c r="C171" s="48"/>
      <c r="D171" s="48"/>
      <c r="E171" s="48"/>
      <c r="F171" s="48"/>
    </row>
    <row r="172" spans="2:6" ht="12.75" customHeight="1" x14ac:dyDescent="0.3">
      <c r="B172" s="48"/>
      <c r="C172" s="48"/>
      <c r="D172" s="48"/>
      <c r="E172" s="48"/>
      <c r="F172" s="48"/>
    </row>
    <row r="173" spans="2:6" ht="12.75" customHeight="1" x14ac:dyDescent="0.3">
      <c r="B173" s="48"/>
      <c r="C173" s="48"/>
      <c r="D173" s="48"/>
      <c r="E173" s="48"/>
      <c r="F173" s="48"/>
    </row>
    <row r="174" spans="2:6" ht="12.75" customHeight="1" x14ac:dyDescent="0.3">
      <c r="B174" s="48"/>
      <c r="C174" s="48"/>
      <c r="D174" s="48"/>
      <c r="E174" s="48"/>
      <c r="F174" s="48"/>
    </row>
    <row r="175" spans="2:6" ht="12.75" customHeight="1" x14ac:dyDescent="0.3">
      <c r="B175" s="48"/>
      <c r="C175" s="48"/>
      <c r="D175" s="48"/>
      <c r="E175" s="48"/>
      <c r="F175" s="48"/>
    </row>
    <row r="176" spans="2:6" ht="12.75" customHeight="1" x14ac:dyDescent="0.3">
      <c r="B176" s="48"/>
      <c r="C176" s="48"/>
      <c r="D176" s="48"/>
      <c r="E176" s="48"/>
      <c r="F176" s="48"/>
    </row>
    <row r="177" spans="2:6" ht="12.75" customHeight="1" x14ac:dyDescent="0.3">
      <c r="B177" s="48"/>
      <c r="C177" s="48"/>
      <c r="D177" s="48"/>
      <c r="E177" s="48"/>
      <c r="F177" s="48"/>
    </row>
    <row r="178" spans="2:6" ht="12.75" customHeight="1" x14ac:dyDescent="0.3">
      <c r="B178" s="48"/>
      <c r="C178" s="48"/>
      <c r="D178" s="48"/>
      <c r="E178" s="48"/>
      <c r="F178" s="48"/>
    </row>
    <row r="179" spans="2:6" ht="12.75" customHeight="1" x14ac:dyDescent="0.3">
      <c r="B179" s="48"/>
      <c r="C179" s="48"/>
      <c r="D179" s="48"/>
      <c r="E179" s="48"/>
      <c r="F179" s="48"/>
    </row>
    <row r="180" spans="2:6" ht="12.75" customHeight="1" x14ac:dyDescent="0.3">
      <c r="B180" s="48"/>
      <c r="C180" s="48"/>
      <c r="D180" s="48"/>
      <c r="E180" s="48"/>
      <c r="F180" s="48"/>
    </row>
    <row r="181" spans="2:6" ht="12.75" customHeight="1" x14ac:dyDescent="0.3">
      <c r="B181" s="48"/>
      <c r="C181" s="48"/>
      <c r="D181" s="48"/>
      <c r="E181" s="48"/>
      <c r="F181" s="48"/>
    </row>
    <row r="182" spans="2:6" ht="12.75" customHeight="1" x14ac:dyDescent="0.3">
      <c r="B182" s="48"/>
      <c r="C182" s="48"/>
      <c r="D182" s="48"/>
      <c r="E182" s="48"/>
      <c r="F182" s="48"/>
    </row>
    <row r="183" spans="2:6" ht="12.75" customHeight="1" x14ac:dyDescent="0.3">
      <c r="B183" s="48"/>
      <c r="C183" s="48"/>
      <c r="D183" s="48"/>
      <c r="E183" s="48"/>
      <c r="F183" s="48"/>
    </row>
    <row r="184" spans="2:6" ht="12.75" customHeight="1" x14ac:dyDescent="0.3">
      <c r="B184" s="48"/>
      <c r="C184" s="48"/>
      <c r="D184" s="48"/>
      <c r="E184" s="48"/>
      <c r="F184" s="48"/>
    </row>
    <row r="185" spans="2:6" ht="12.75" customHeight="1" x14ac:dyDescent="0.3">
      <c r="B185" s="48"/>
      <c r="C185" s="48"/>
      <c r="D185" s="48"/>
      <c r="E185" s="48"/>
      <c r="F185" s="48"/>
    </row>
    <row r="186" spans="2:6" ht="12.75" customHeight="1" x14ac:dyDescent="0.3">
      <c r="B186" s="48"/>
      <c r="C186" s="48"/>
      <c r="D186" s="48"/>
      <c r="E186" s="48"/>
      <c r="F186" s="48"/>
    </row>
    <row r="187" spans="2:6" ht="12.75" customHeight="1" x14ac:dyDescent="0.3">
      <c r="B187" s="48"/>
      <c r="C187" s="48"/>
      <c r="D187" s="48"/>
      <c r="E187" s="48"/>
      <c r="F187" s="48"/>
    </row>
    <row r="188" spans="2:6" ht="12.75" customHeight="1" x14ac:dyDescent="0.3">
      <c r="B188" s="48"/>
      <c r="C188" s="48"/>
      <c r="D188" s="48"/>
      <c r="E188" s="48"/>
      <c r="F188" s="48"/>
    </row>
    <row r="189" spans="2:6" ht="12.75" customHeight="1" x14ac:dyDescent="0.3">
      <c r="B189" s="48"/>
      <c r="C189" s="48"/>
      <c r="D189" s="48"/>
      <c r="E189" s="48"/>
      <c r="F189" s="48"/>
    </row>
    <row r="190" spans="2:6" ht="12.75" customHeight="1" x14ac:dyDescent="0.3">
      <c r="B190" s="48"/>
      <c r="C190" s="48"/>
      <c r="D190" s="48"/>
      <c r="E190" s="48"/>
      <c r="F190" s="48"/>
    </row>
    <row r="191" spans="2:6" ht="12.75" customHeight="1" x14ac:dyDescent="0.3">
      <c r="B191" s="48"/>
      <c r="C191" s="48"/>
      <c r="D191" s="48"/>
      <c r="E191" s="48"/>
      <c r="F191" s="48"/>
    </row>
    <row r="192" spans="2:6" ht="12.75" customHeight="1" x14ac:dyDescent="0.3">
      <c r="B192" s="48"/>
      <c r="C192" s="48"/>
      <c r="D192" s="48"/>
      <c r="E192" s="48"/>
      <c r="F192" s="48"/>
    </row>
    <row r="193" spans="2:6" ht="12.75" customHeight="1" x14ac:dyDescent="0.3">
      <c r="B193" s="48"/>
      <c r="C193" s="48"/>
      <c r="D193" s="48"/>
      <c r="E193" s="48"/>
      <c r="F193" s="48"/>
    </row>
    <row r="194" spans="2:6" ht="12.75" customHeight="1" x14ac:dyDescent="0.3">
      <c r="B194" s="48"/>
      <c r="C194" s="48"/>
      <c r="D194" s="48"/>
      <c r="E194" s="48"/>
      <c r="F194" s="48"/>
    </row>
    <row r="195" spans="2:6" ht="12.75" customHeight="1" x14ac:dyDescent="0.3">
      <c r="B195" s="48"/>
      <c r="C195" s="48"/>
      <c r="D195" s="48"/>
      <c r="E195" s="48"/>
      <c r="F195" s="48"/>
    </row>
    <row r="196" spans="2:6" ht="12.75" customHeight="1" x14ac:dyDescent="0.3">
      <c r="B196" s="48"/>
      <c r="C196" s="48"/>
      <c r="D196" s="48"/>
      <c r="E196" s="48"/>
      <c r="F196" s="48"/>
    </row>
    <row r="197" spans="2:6" ht="12.75" customHeight="1" x14ac:dyDescent="0.3">
      <c r="B197" s="48"/>
      <c r="C197" s="48"/>
      <c r="D197" s="48"/>
      <c r="E197" s="48"/>
      <c r="F197" s="48"/>
    </row>
    <row r="198" spans="2:6" ht="12.75" customHeight="1" x14ac:dyDescent="0.3">
      <c r="B198" s="48"/>
      <c r="C198" s="48"/>
      <c r="D198" s="48"/>
      <c r="E198" s="48"/>
      <c r="F198" s="48"/>
    </row>
    <row r="199" spans="2:6" ht="12.75" customHeight="1" x14ac:dyDescent="0.3">
      <c r="B199" s="48"/>
      <c r="C199" s="48"/>
      <c r="D199" s="48"/>
      <c r="E199" s="48"/>
      <c r="F199" s="48"/>
    </row>
    <row r="200" spans="2:6" ht="12.75" customHeight="1" x14ac:dyDescent="0.3">
      <c r="B200" s="48"/>
      <c r="C200" s="48"/>
      <c r="D200" s="48"/>
      <c r="E200" s="48"/>
      <c r="F200" s="48"/>
    </row>
    <row r="201" spans="2:6" ht="12.75" customHeight="1" x14ac:dyDescent="0.3">
      <c r="B201" s="48"/>
      <c r="C201" s="48"/>
      <c r="D201" s="48"/>
      <c r="E201" s="48"/>
      <c r="F201" s="48"/>
    </row>
    <row r="202" spans="2:6" ht="12.75" customHeight="1" x14ac:dyDescent="0.3">
      <c r="B202" s="48"/>
      <c r="C202" s="48"/>
      <c r="D202" s="48"/>
      <c r="E202" s="48"/>
      <c r="F202" s="48"/>
    </row>
    <row r="203" spans="2:6" ht="12.75" customHeight="1" x14ac:dyDescent="0.3">
      <c r="B203" s="48"/>
      <c r="C203" s="48"/>
      <c r="D203" s="48"/>
      <c r="E203" s="48"/>
      <c r="F203" s="48"/>
    </row>
    <row r="204" spans="2:6" ht="12.75" customHeight="1" x14ac:dyDescent="0.3">
      <c r="B204" s="48"/>
      <c r="C204" s="48"/>
      <c r="D204" s="48"/>
      <c r="E204" s="48"/>
      <c r="F204" s="48"/>
    </row>
    <row r="205" spans="2:6" ht="12.75" customHeight="1" x14ac:dyDescent="0.3">
      <c r="B205" s="48"/>
      <c r="C205" s="48"/>
      <c r="D205" s="48"/>
      <c r="E205" s="48"/>
      <c r="F205" s="48"/>
    </row>
    <row r="206" spans="2:6" ht="12.75" customHeight="1" x14ac:dyDescent="0.3">
      <c r="B206" s="48"/>
      <c r="C206" s="48"/>
      <c r="D206" s="48"/>
      <c r="E206" s="48"/>
      <c r="F206" s="48"/>
    </row>
    <row r="207" spans="2:6" ht="12.75" customHeight="1" x14ac:dyDescent="0.3">
      <c r="B207" s="48"/>
      <c r="C207" s="48"/>
      <c r="D207" s="48"/>
      <c r="E207" s="48"/>
      <c r="F207" s="48"/>
    </row>
    <row r="208" spans="2:6" ht="12.75" customHeight="1" x14ac:dyDescent="0.3">
      <c r="B208" s="48"/>
      <c r="C208" s="48"/>
      <c r="D208" s="48"/>
      <c r="E208" s="48"/>
      <c r="F208" s="48"/>
    </row>
    <row r="209" spans="2:6" ht="12.75" customHeight="1" x14ac:dyDescent="0.3">
      <c r="B209" s="48"/>
      <c r="C209" s="48"/>
      <c r="D209" s="48"/>
      <c r="E209" s="48"/>
      <c r="F209" s="48"/>
    </row>
    <row r="210" spans="2:6" ht="12.75" customHeight="1" x14ac:dyDescent="0.3">
      <c r="B210" s="48"/>
      <c r="C210" s="48"/>
      <c r="D210" s="48"/>
      <c r="E210" s="48"/>
      <c r="F210" s="48"/>
    </row>
    <row r="211" spans="2:6" ht="12.75" customHeight="1" x14ac:dyDescent="0.3">
      <c r="B211" s="48"/>
      <c r="C211" s="48"/>
      <c r="D211" s="48"/>
      <c r="E211" s="48"/>
      <c r="F211" s="48"/>
    </row>
    <row r="212" spans="2:6" ht="12.75" customHeight="1" x14ac:dyDescent="0.3">
      <c r="B212" s="48"/>
      <c r="C212" s="48"/>
      <c r="D212" s="48"/>
      <c r="E212" s="48"/>
      <c r="F212" s="48"/>
    </row>
    <row r="213" spans="2:6" ht="12.75" customHeight="1" x14ac:dyDescent="0.3">
      <c r="B213" s="48"/>
      <c r="C213" s="48"/>
      <c r="D213" s="48"/>
      <c r="E213" s="48"/>
      <c r="F213" s="48"/>
    </row>
    <row r="214" spans="2:6" ht="12.75" customHeight="1" x14ac:dyDescent="0.3">
      <c r="B214" s="48"/>
      <c r="C214" s="48"/>
      <c r="D214" s="48"/>
      <c r="E214" s="48"/>
      <c r="F214" s="48"/>
    </row>
    <row r="215" spans="2:6" ht="12.75" customHeight="1" x14ac:dyDescent="0.3">
      <c r="B215" s="48"/>
      <c r="C215" s="48"/>
      <c r="D215" s="48"/>
      <c r="E215" s="48"/>
      <c r="F215" s="48"/>
    </row>
    <row r="216" spans="2:6" ht="12.75" customHeight="1" x14ac:dyDescent="0.3">
      <c r="B216" s="48"/>
      <c r="C216" s="48"/>
      <c r="D216" s="48"/>
      <c r="E216" s="48"/>
      <c r="F216" s="48"/>
    </row>
    <row r="217" spans="2:6" ht="12.75" customHeight="1" x14ac:dyDescent="0.3">
      <c r="B217" s="48"/>
      <c r="C217" s="48"/>
      <c r="D217" s="48"/>
      <c r="E217" s="48"/>
      <c r="F217" s="48"/>
    </row>
    <row r="218" spans="2:6" ht="12.75" customHeight="1" x14ac:dyDescent="0.3">
      <c r="B218" s="48"/>
      <c r="C218" s="48"/>
      <c r="D218" s="48"/>
      <c r="E218" s="48"/>
      <c r="F218" s="48"/>
    </row>
    <row r="219" spans="2:6" ht="12.75" customHeight="1" x14ac:dyDescent="0.3">
      <c r="B219" s="48"/>
      <c r="C219" s="48"/>
      <c r="D219" s="48"/>
      <c r="E219" s="48"/>
      <c r="F219" s="48"/>
    </row>
    <row r="220" spans="2:6" ht="12.75" customHeight="1" x14ac:dyDescent="0.3">
      <c r="B220" s="48"/>
      <c r="C220" s="48"/>
      <c r="D220" s="48"/>
      <c r="E220" s="48"/>
      <c r="F220" s="48"/>
    </row>
    <row r="221" spans="2:6" ht="12.75" customHeight="1" x14ac:dyDescent="0.3">
      <c r="B221" s="48"/>
      <c r="C221" s="48"/>
      <c r="D221" s="48"/>
      <c r="E221" s="48"/>
      <c r="F221" s="48"/>
    </row>
    <row r="222" spans="2:6" ht="12.75" customHeight="1" x14ac:dyDescent="0.3">
      <c r="B222" s="48"/>
      <c r="C222" s="48"/>
      <c r="D222" s="48"/>
      <c r="E222" s="48"/>
      <c r="F222" s="48"/>
    </row>
    <row r="223" spans="2:6" ht="12.75" customHeight="1" x14ac:dyDescent="0.3">
      <c r="B223" s="48"/>
      <c r="C223" s="48"/>
      <c r="D223" s="48"/>
      <c r="E223" s="48"/>
      <c r="F223" s="48"/>
    </row>
    <row r="224" spans="2:6" ht="12.75" customHeight="1" x14ac:dyDescent="0.3">
      <c r="B224" s="48"/>
      <c r="C224" s="48"/>
      <c r="D224" s="48"/>
      <c r="E224" s="48"/>
      <c r="F224" s="48"/>
    </row>
    <row r="225" spans="2:6" ht="12.75" customHeight="1" x14ac:dyDescent="0.3">
      <c r="B225" s="48"/>
      <c r="C225" s="48"/>
      <c r="D225" s="48"/>
      <c r="E225" s="48"/>
      <c r="F225" s="48"/>
    </row>
    <row r="226" spans="2:6" ht="12.75" customHeight="1" x14ac:dyDescent="0.3">
      <c r="B226" s="48"/>
      <c r="C226" s="48"/>
      <c r="D226" s="48"/>
      <c r="E226" s="48"/>
      <c r="F226" s="48"/>
    </row>
    <row r="227" spans="2:6" ht="12.75" customHeight="1" x14ac:dyDescent="0.3">
      <c r="B227" s="48"/>
      <c r="C227" s="48"/>
      <c r="D227" s="48"/>
      <c r="E227" s="48"/>
      <c r="F227" s="48"/>
    </row>
    <row r="228" spans="2:6" ht="12.75" customHeight="1" x14ac:dyDescent="0.3">
      <c r="B228" s="48"/>
      <c r="C228" s="48"/>
      <c r="D228" s="48"/>
      <c r="E228" s="48"/>
      <c r="F228" s="48"/>
    </row>
    <row r="229" spans="2:6" ht="12.75" customHeight="1" x14ac:dyDescent="0.3">
      <c r="B229" s="48"/>
      <c r="C229" s="48"/>
      <c r="D229" s="48"/>
      <c r="E229" s="48"/>
      <c r="F229" s="48"/>
    </row>
    <row r="230" spans="2:6" ht="12.75" customHeight="1" x14ac:dyDescent="0.3">
      <c r="B230" s="48"/>
      <c r="C230" s="48"/>
      <c r="D230" s="48"/>
      <c r="E230" s="48"/>
      <c r="F230" s="48"/>
    </row>
    <row r="231" spans="2:6" ht="12.75" customHeight="1" x14ac:dyDescent="0.3">
      <c r="B231" s="48"/>
      <c r="C231" s="48"/>
      <c r="D231" s="48"/>
      <c r="E231" s="48"/>
      <c r="F231" s="48"/>
    </row>
    <row r="232" spans="2:6" ht="12.75" customHeight="1" x14ac:dyDescent="0.3">
      <c r="B232" s="48"/>
      <c r="C232" s="48"/>
      <c r="D232" s="48"/>
      <c r="E232" s="48"/>
      <c r="F232" s="48"/>
    </row>
    <row r="233" spans="2:6" ht="12.75" customHeight="1" x14ac:dyDescent="0.3">
      <c r="B233" s="48"/>
      <c r="C233" s="48"/>
      <c r="D233" s="48"/>
      <c r="E233" s="48"/>
      <c r="F233" s="48"/>
    </row>
    <row r="234" spans="2:6" ht="12.75" customHeight="1" x14ac:dyDescent="0.3">
      <c r="B234" s="48"/>
      <c r="C234" s="48"/>
      <c r="D234" s="48"/>
      <c r="E234" s="48"/>
      <c r="F234" s="48"/>
    </row>
    <row r="235" spans="2:6" ht="12.75" customHeight="1" x14ac:dyDescent="0.3">
      <c r="B235" s="48"/>
      <c r="C235" s="48"/>
      <c r="D235" s="48"/>
      <c r="E235" s="48"/>
      <c r="F235" s="48"/>
    </row>
    <row r="236" spans="2:6" ht="12.75" customHeight="1" x14ac:dyDescent="0.3">
      <c r="B236" s="48"/>
      <c r="C236" s="48"/>
      <c r="D236" s="48"/>
      <c r="E236" s="48"/>
      <c r="F236" s="48"/>
    </row>
    <row r="237" spans="2:6" ht="12.75" customHeight="1" x14ac:dyDescent="0.3">
      <c r="B237" s="48"/>
      <c r="C237" s="48"/>
      <c r="D237" s="48"/>
      <c r="E237" s="48"/>
      <c r="F237" s="48"/>
    </row>
    <row r="238" spans="2:6" ht="12.75" customHeight="1" x14ac:dyDescent="0.3">
      <c r="B238" s="48"/>
      <c r="C238" s="48"/>
      <c r="D238" s="48"/>
      <c r="E238" s="48"/>
      <c r="F238" s="48"/>
    </row>
    <row r="239" spans="2:6" ht="12.75" customHeight="1" x14ac:dyDescent="0.3">
      <c r="B239" s="48"/>
      <c r="C239" s="48"/>
      <c r="D239" s="48"/>
      <c r="E239" s="48"/>
      <c r="F239" s="48"/>
    </row>
    <row r="240" spans="2:6" ht="12.75" customHeight="1" x14ac:dyDescent="0.3">
      <c r="B240" s="48"/>
      <c r="C240" s="48"/>
      <c r="D240" s="48"/>
      <c r="E240" s="48"/>
      <c r="F240" s="48"/>
    </row>
    <row r="241" spans="2:6" ht="12.75" customHeight="1" x14ac:dyDescent="0.3">
      <c r="B241" s="48"/>
      <c r="C241" s="48"/>
      <c r="D241" s="48"/>
      <c r="E241" s="48"/>
      <c r="F241" s="48"/>
    </row>
    <row r="242" spans="2:6" ht="12.75" customHeight="1" x14ac:dyDescent="0.3">
      <c r="B242" s="48"/>
      <c r="C242" s="48"/>
      <c r="D242" s="48"/>
      <c r="E242" s="48"/>
      <c r="F242" s="48"/>
    </row>
    <row r="243" spans="2:6" ht="12.75" customHeight="1" x14ac:dyDescent="0.3">
      <c r="B243" s="48"/>
      <c r="C243" s="48"/>
      <c r="D243" s="48"/>
      <c r="E243" s="48"/>
      <c r="F243" s="48"/>
    </row>
    <row r="244" spans="2:6" ht="12.75" customHeight="1" x14ac:dyDescent="0.3">
      <c r="B244" s="48"/>
      <c r="C244" s="48"/>
      <c r="D244" s="48"/>
      <c r="E244" s="48"/>
      <c r="F244" s="48"/>
    </row>
    <row r="245" spans="2:6" ht="12.75" customHeight="1" x14ac:dyDescent="0.3">
      <c r="B245" s="48"/>
      <c r="C245" s="48"/>
      <c r="D245" s="48"/>
      <c r="E245" s="48"/>
      <c r="F245" s="48"/>
    </row>
    <row r="246" spans="2:6" ht="12.75" customHeight="1" x14ac:dyDescent="0.3">
      <c r="B246" s="48"/>
      <c r="C246" s="48"/>
      <c r="D246" s="48"/>
      <c r="E246" s="48"/>
      <c r="F246" s="48"/>
    </row>
    <row r="247" spans="2:6" ht="12.75" customHeight="1" x14ac:dyDescent="0.3">
      <c r="B247" s="48"/>
      <c r="C247" s="48"/>
      <c r="D247" s="48"/>
      <c r="E247" s="48"/>
      <c r="F247" s="48"/>
    </row>
    <row r="248" spans="2:6" ht="12.75" customHeight="1" x14ac:dyDescent="0.3">
      <c r="B248" s="48"/>
      <c r="C248" s="48"/>
      <c r="D248" s="48"/>
      <c r="E248" s="48"/>
      <c r="F248" s="48"/>
    </row>
    <row r="249" spans="2:6" ht="12.75" customHeight="1" x14ac:dyDescent="0.3">
      <c r="B249" s="48"/>
      <c r="C249" s="48"/>
      <c r="D249" s="48"/>
      <c r="E249" s="48"/>
      <c r="F249" s="48"/>
    </row>
    <row r="250" spans="2:6" ht="12.75" customHeight="1" x14ac:dyDescent="0.3">
      <c r="B250" s="48"/>
      <c r="C250" s="48"/>
      <c r="D250" s="48"/>
      <c r="E250" s="48"/>
      <c r="F250" s="48"/>
    </row>
    <row r="251" spans="2:6" ht="12.75" customHeight="1" x14ac:dyDescent="0.3">
      <c r="B251" s="48"/>
      <c r="C251" s="48"/>
      <c r="D251" s="48"/>
      <c r="E251" s="48"/>
      <c r="F251" s="48"/>
    </row>
    <row r="252" spans="2:6" ht="12.75" customHeight="1" x14ac:dyDescent="0.3">
      <c r="B252" s="48"/>
      <c r="C252" s="48"/>
      <c r="D252" s="48"/>
      <c r="E252" s="48"/>
      <c r="F252" s="48"/>
    </row>
    <row r="253" spans="2:6" ht="12.75" customHeight="1" x14ac:dyDescent="0.3">
      <c r="B253" s="48"/>
      <c r="C253" s="48"/>
      <c r="D253" s="48"/>
      <c r="E253" s="48"/>
      <c r="F253" s="48"/>
    </row>
    <row r="254" spans="2:6" ht="12.75" customHeight="1" x14ac:dyDescent="0.3">
      <c r="B254" s="48"/>
      <c r="C254" s="48"/>
      <c r="D254" s="48"/>
      <c r="E254" s="48"/>
      <c r="F254" s="48"/>
    </row>
    <row r="255" spans="2:6" ht="12.75" customHeight="1" x14ac:dyDescent="0.3">
      <c r="B255" s="48"/>
      <c r="C255" s="48"/>
      <c r="D255" s="48"/>
      <c r="E255" s="48"/>
      <c r="F255" s="48"/>
    </row>
    <row r="256" spans="2:6" ht="12.75" customHeight="1" x14ac:dyDescent="0.3">
      <c r="B256" s="48"/>
      <c r="C256" s="48"/>
      <c r="D256" s="48"/>
      <c r="E256" s="48"/>
      <c r="F256" s="48"/>
    </row>
    <row r="257" spans="2:6" ht="12.75" customHeight="1" x14ac:dyDescent="0.3">
      <c r="B257" s="48"/>
      <c r="C257" s="48"/>
      <c r="D257" s="48"/>
      <c r="E257" s="48"/>
      <c r="F257" s="48"/>
    </row>
    <row r="258" spans="2:6" ht="12.75" customHeight="1" x14ac:dyDescent="0.3">
      <c r="B258" s="48"/>
      <c r="C258" s="48"/>
      <c r="D258" s="48"/>
      <c r="E258" s="48"/>
      <c r="F258" s="48"/>
    </row>
    <row r="259" spans="2:6" ht="12.75" customHeight="1" x14ac:dyDescent="0.3">
      <c r="B259" s="48"/>
      <c r="C259" s="48"/>
      <c r="D259" s="48"/>
      <c r="E259" s="48"/>
      <c r="F259" s="48"/>
    </row>
    <row r="260" spans="2:6" ht="12.75" customHeight="1" x14ac:dyDescent="0.3">
      <c r="B260" s="48"/>
      <c r="C260" s="48"/>
      <c r="D260" s="48"/>
      <c r="E260" s="48"/>
      <c r="F260" s="48"/>
    </row>
    <row r="261" spans="2:6" ht="12.75" customHeight="1" x14ac:dyDescent="0.3">
      <c r="B261" s="48"/>
      <c r="C261" s="48"/>
      <c r="D261" s="48"/>
      <c r="E261" s="48"/>
      <c r="F261" s="48"/>
    </row>
    <row r="262" spans="2:6" ht="12.75" customHeight="1" x14ac:dyDescent="0.3">
      <c r="B262" s="48"/>
      <c r="C262" s="48"/>
      <c r="D262" s="48"/>
      <c r="E262" s="48"/>
      <c r="F262" s="48"/>
    </row>
    <row r="263" spans="2:6" ht="12.75" customHeight="1" x14ac:dyDescent="0.3">
      <c r="B263" s="48"/>
      <c r="C263" s="48"/>
      <c r="D263" s="48"/>
      <c r="E263" s="48"/>
      <c r="F263" s="48"/>
    </row>
    <row r="264" spans="2:6" ht="12.75" customHeight="1" x14ac:dyDescent="0.3">
      <c r="B264" s="48"/>
      <c r="C264" s="48"/>
      <c r="D264" s="48"/>
      <c r="E264" s="48"/>
      <c r="F264" s="48"/>
    </row>
    <row r="265" spans="2:6" ht="12.75" customHeight="1" x14ac:dyDescent="0.3">
      <c r="B265" s="48"/>
      <c r="C265" s="48"/>
      <c r="D265" s="48"/>
      <c r="E265" s="48"/>
      <c r="F265" s="48"/>
    </row>
    <row r="266" spans="2:6" ht="12.75" customHeight="1" x14ac:dyDescent="0.3">
      <c r="B266" s="48"/>
      <c r="C266" s="48"/>
      <c r="D266" s="48"/>
      <c r="E266" s="48"/>
      <c r="F266" s="48"/>
    </row>
    <row r="267" spans="2:6" ht="12.75" customHeight="1" x14ac:dyDescent="0.3">
      <c r="B267" s="48"/>
      <c r="C267" s="48"/>
      <c r="D267" s="48"/>
      <c r="E267" s="48"/>
      <c r="F267" s="48"/>
    </row>
    <row r="268" spans="2:6" ht="12.75" customHeight="1" x14ac:dyDescent="0.3">
      <c r="B268" s="48"/>
      <c r="C268" s="48"/>
      <c r="D268" s="48"/>
      <c r="E268" s="48"/>
      <c r="F268" s="48"/>
    </row>
    <row r="269" spans="2:6" ht="12.75" customHeight="1" x14ac:dyDescent="0.3">
      <c r="B269" s="48"/>
      <c r="C269" s="48"/>
      <c r="D269" s="48"/>
      <c r="E269" s="48"/>
      <c r="F269" s="48"/>
    </row>
    <row r="270" spans="2:6" ht="12.75" customHeight="1" x14ac:dyDescent="0.3">
      <c r="B270" s="48"/>
      <c r="C270" s="48"/>
      <c r="D270" s="48"/>
      <c r="E270" s="48"/>
      <c r="F270" s="48"/>
    </row>
    <row r="271" spans="2:6" ht="12.75" customHeight="1" x14ac:dyDescent="0.3">
      <c r="B271" s="48"/>
      <c r="C271" s="48"/>
      <c r="D271" s="48"/>
      <c r="E271" s="48"/>
      <c r="F271" s="48"/>
    </row>
    <row r="272" spans="2:6" ht="12.75" customHeight="1" x14ac:dyDescent="0.3">
      <c r="B272" s="48"/>
      <c r="C272" s="48"/>
      <c r="D272" s="48"/>
      <c r="E272" s="48"/>
      <c r="F272" s="48"/>
    </row>
    <row r="273" spans="2:6" ht="12.75" customHeight="1" x14ac:dyDescent="0.3">
      <c r="B273" s="48"/>
      <c r="C273" s="48"/>
      <c r="D273" s="48"/>
      <c r="E273" s="48"/>
      <c r="F273" s="48"/>
    </row>
    <row r="274" spans="2:6" ht="12.75" customHeight="1" x14ac:dyDescent="0.3">
      <c r="B274" s="48"/>
      <c r="C274" s="48"/>
      <c r="D274" s="48"/>
      <c r="E274" s="48"/>
      <c r="F274" s="48"/>
    </row>
    <row r="275" spans="2:6" ht="12.75" customHeight="1" x14ac:dyDescent="0.3">
      <c r="B275" s="48"/>
      <c r="C275" s="48"/>
      <c r="D275" s="48"/>
      <c r="E275" s="48"/>
      <c r="F275" s="48"/>
    </row>
    <row r="276" spans="2:6" ht="12.75" customHeight="1" x14ac:dyDescent="0.3">
      <c r="B276" s="48"/>
      <c r="C276" s="48"/>
      <c r="D276" s="48"/>
      <c r="E276" s="48"/>
      <c r="F276" s="48"/>
    </row>
    <row r="277" spans="2:6" ht="12.75" customHeight="1" x14ac:dyDescent="0.3">
      <c r="B277" s="48"/>
      <c r="C277" s="48"/>
      <c r="D277" s="48"/>
      <c r="E277" s="48"/>
      <c r="F277" s="48"/>
    </row>
    <row r="278" spans="2:6" ht="12.75" customHeight="1" x14ac:dyDescent="0.3">
      <c r="B278" s="48"/>
      <c r="C278" s="48"/>
      <c r="D278" s="48"/>
      <c r="E278" s="48"/>
      <c r="F278" s="48"/>
    </row>
    <row r="279" spans="2:6" ht="12.75" customHeight="1" x14ac:dyDescent="0.3">
      <c r="B279" s="48"/>
      <c r="C279" s="48"/>
      <c r="D279" s="48"/>
      <c r="E279" s="48"/>
      <c r="F279" s="48"/>
    </row>
    <row r="280" spans="2:6" ht="12.75" customHeight="1" x14ac:dyDescent="0.3">
      <c r="B280" s="48"/>
      <c r="C280" s="48"/>
      <c r="D280" s="48"/>
      <c r="E280" s="48"/>
      <c r="F280" s="48"/>
    </row>
    <row r="281" spans="2:6" ht="12.75" customHeight="1" x14ac:dyDescent="0.3">
      <c r="B281" s="48"/>
      <c r="C281" s="48"/>
      <c r="D281" s="48"/>
      <c r="E281" s="48"/>
      <c r="F281" s="48"/>
    </row>
    <row r="282" spans="2:6" ht="12.75" customHeight="1" x14ac:dyDescent="0.3">
      <c r="B282" s="48"/>
      <c r="C282" s="48"/>
      <c r="D282" s="48"/>
      <c r="E282" s="48"/>
      <c r="F282" s="48"/>
    </row>
    <row r="283" spans="2:6" ht="12.75" customHeight="1" x14ac:dyDescent="0.3">
      <c r="B283" s="48"/>
      <c r="C283" s="48"/>
      <c r="D283" s="48"/>
      <c r="E283" s="48"/>
      <c r="F283" s="48"/>
    </row>
    <row r="284" spans="2:6" ht="12.75" customHeight="1" x14ac:dyDescent="0.3">
      <c r="B284" s="48"/>
      <c r="C284" s="48"/>
      <c r="D284" s="48"/>
      <c r="E284" s="48"/>
      <c r="F284" s="48"/>
    </row>
    <row r="285" spans="2:6" ht="12.75" customHeight="1" x14ac:dyDescent="0.3">
      <c r="B285" s="48"/>
      <c r="C285" s="48"/>
      <c r="D285" s="48"/>
      <c r="E285" s="48"/>
      <c r="F285" s="48"/>
    </row>
    <row r="286" spans="2:6" ht="12.75" customHeight="1" x14ac:dyDescent="0.3">
      <c r="B286" s="48"/>
      <c r="C286" s="48"/>
      <c r="D286" s="48"/>
      <c r="E286" s="48"/>
      <c r="F286" s="48"/>
    </row>
    <row r="287" spans="2:6" ht="12.75" customHeight="1" x14ac:dyDescent="0.3">
      <c r="B287" s="48"/>
      <c r="C287" s="48"/>
      <c r="D287" s="48"/>
      <c r="E287" s="48"/>
      <c r="F287" s="48"/>
    </row>
    <row r="288" spans="2:6" ht="12.75" customHeight="1" x14ac:dyDescent="0.3">
      <c r="B288" s="48"/>
      <c r="C288" s="48"/>
      <c r="D288" s="48"/>
      <c r="E288" s="48"/>
      <c r="F288" s="48"/>
    </row>
    <row r="289" spans="2:6" ht="12.75" customHeight="1" x14ac:dyDescent="0.3">
      <c r="B289" s="48"/>
      <c r="C289" s="48"/>
      <c r="D289" s="48"/>
      <c r="E289" s="48"/>
      <c r="F289" s="48"/>
    </row>
    <row r="290" spans="2:6" ht="12.75" customHeight="1" x14ac:dyDescent="0.3">
      <c r="B290" s="48"/>
      <c r="C290" s="48"/>
      <c r="D290" s="48"/>
      <c r="E290" s="48"/>
      <c r="F290" s="48"/>
    </row>
    <row r="291" spans="2:6" ht="12.75" customHeight="1" x14ac:dyDescent="0.3">
      <c r="B291" s="48"/>
      <c r="C291" s="48"/>
      <c r="D291" s="48"/>
      <c r="E291" s="48"/>
      <c r="F291" s="48"/>
    </row>
    <row r="292" spans="2:6" ht="12.75" customHeight="1" x14ac:dyDescent="0.3">
      <c r="B292" s="48"/>
      <c r="C292" s="48"/>
      <c r="D292" s="48"/>
      <c r="E292" s="48"/>
      <c r="F292" s="48"/>
    </row>
    <row r="293" spans="2:6" ht="12.75" customHeight="1" x14ac:dyDescent="0.3">
      <c r="B293" s="48"/>
      <c r="C293" s="48"/>
      <c r="D293" s="48"/>
      <c r="E293" s="48"/>
      <c r="F293" s="48"/>
    </row>
    <row r="294" spans="2:6" ht="12.75" customHeight="1" x14ac:dyDescent="0.3">
      <c r="B294" s="48"/>
      <c r="C294" s="48"/>
      <c r="D294" s="48"/>
      <c r="E294" s="48"/>
      <c r="F294" s="48"/>
    </row>
    <row r="295" spans="2:6" ht="12.75" customHeight="1" x14ac:dyDescent="0.3">
      <c r="B295" s="48"/>
      <c r="C295" s="48"/>
      <c r="D295" s="48"/>
      <c r="E295" s="48"/>
      <c r="F295" s="48"/>
    </row>
    <row r="296" spans="2:6" ht="12.75" customHeight="1" x14ac:dyDescent="0.3">
      <c r="B296" s="48"/>
      <c r="C296" s="48"/>
      <c r="D296" s="48"/>
      <c r="E296" s="48"/>
      <c r="F296" s="48"/>
    </row>
    <row r="297" spans="2:6" ht="12.75" customHeight="1" x14ac:dyDescent="0.3">
      <c r="B297" s="48"/>
      <c r="C297" s="48"/>
      <c r="D297" s="48"/>
      <c r="E297" s="48"/>
      <c r="F297" s="48"/>
    </row>
    <row r="298" spans="2:6" ht="12.75" customHeight="1" x14ac:dyDescent="0.3">
      <c r="B298" s="48"/>
      <c r="C298" s="48"/>
      <c r="D298" s="48"/>
      <c r="E298" s="48"/>
      <c r="F298" s="48"/>
    </row>
    <row r="299" spans="2:6" ht="12.75" customHeight="1" x14ac:dyDescent="0.3">
      <c r="B299" s="48"/>
      <c r="C299" s="48"/>
      <c r="D299" s="48"/>
      <c r="E299" s="48"/>
      <c r="F299" s="48"/>
    </row>
    <row r="300" spans="2:6" ht="12.75" customHeight="1" x14ac:dyDescent="0.3">
      <c r="B300" s="48"/>
      <c r="C300" s="48"/>
      <c r="D300" s="48"/>
      <c r="E300" s="48"/>
      <c r="F300" s="48"/>
    </row>
    <row r="301" spans="2:6" ht="12.75" customHeight="1" x14ac:dyDescent="0.3">
      <c r="B301" s="48"/>
      <c r="C301" s="48"/>
      <c r="D301" s="48"/>
      <c r="E301" s="48"/>
      <c r="F301" s="48"/>
    </row>
    <row r="302" spans="2:6" ht="12.75" customHeight="1" x14ac:dyDescent="0.3">
      <c r="B302" s="48"/>
      <c r="C302" s="48"/>
      <c r="D302" s="48"/>
      <c r="E302" s="48"/>
      <c r="F302" s="48"/>
    </row>
    <row r="303" spans="2:6" ht="12.75" customHeight="1" x14ac:dyDescent="0.3">
      <c r="B303" s="48"/>
      <c r="C303" s="48"/>
      <c r="D303" s="48"/>
      <c r="E303" s="48"/>
      <c r="F303" s="48"/>
    </row>
    <row r="304" spans="2:6" ht="12.75" customHeight="1" x14ac:dyDescent="0.3">
      <c r="B304" s="48"/>
      <c r="C304" s="48"/>
      <c r="D304" s="48"/>
      <c r="E304" s="48"/>
      <c r="F304" s="48"/>
    </row>
    <row r="305" spans="2:6" ht="12.75" customHeight="1" x14ac:dyDescent="0.3">
      <c r="B305" s="48"/>
      <c r="C305" s="48"/>
      <c r="D305" s="48"/>
      <c r="E305" s="48"/>
      <c r="F305" s="48"/>
    </row>
    <row r="306" spans="2:6" ht="12.75" customHeight="1" x14ac:dyDescent="0.3">
      <c r="B306" s="48"/>
      <c r="C306" s="48"/>
      <c r="D306" s="48"/>
      <c r="E306" s="48"/>
      <c r="F306" s="48"/>
    </row>
    <row r="307" spans="2:6" ht="12.75" customHeight="1" x14ac:dyDescent="0.3">
      <c r="B307" s="48"/>
      <c r="C307" s="48"/>
      <c r="D307" s="48"/>
      <c r="E307" s="48"/>
      <c r="F307" s="48"/>
    </row>
    <row r="308" spans="2:6" ht="12.75" customHeight="1" x14ac:dyDescent="0.3">
      <c r="B308" s="48"/>
      <c r="C308" s="48"/>
      <c r="D308" s="48"/>
      <c r="E308" s="48"/>
      <c r="F308" s="48"/>
    </row>
    <row r="309" spans="2:6" ht="12.75" customHeight="1" x14ac:dyDescent="0.3">
      <c r="B309" s="48"/>
      <c r="C309" s="48"/>
      <c r="D309" s="48"/>
      <c r="E309" s="48"/>
      <c r="F309" s="48"/>
    </row>
    <row r="310" spans="2:6" ht="12.75" customHeight="1" x14ac:dyDescent="0.3">
      <c r="B310" s="48"/>
      <c r="C310" s="48"/>
      <c r="D310" s="48"/>
      <c r="E310" s="48"/>
      <c r="F310" s="48"/>
    </row>
    <row r="311" spans="2:6" ht="12.75" customHeight="1" x14ac:dyDescent="0.3">
      <c r="B311" s="48"/>
      <c r="C311" s="48"/>
      <c r="D311" s="48"/>
      <c r="E311" s="48"/>
      <c r="F311" s="48"/>
    </row>
    <row r="312" spans="2:6" ht="12.75" customHeight="1" x14ac:dyDescent="0.3">
      <c r="B312" s="48"/>
      <c r="C312" s="48"/>
      <c r="D312" s="48"/>
      <c r="E312" s="48"/>
      <c r="F312" s="48"/>
    </row>
    <row r="313" spans="2:6" ht="12.75" customHeight="1" x14ac:dyDescent="0.3">
      <c r="B313" s="48"/>
      <c r="C313" s="48"/>
      <c r="D313" s="48"/>
      <c r="E313" s="48"/>
      <c r="F313" s="48"/>
    </row>
    <row r="314" spans="2:6" ht="12.75" customHeight="1" x14ac:dyDescent="0.3">
      <c r="B314" s="48"/>
      <c r="C314" s="48"/>
      <c r="D314" s="48"/>
      <c r="E314" s="48"/>
      <c r="F314" s="48"/>
    </row>
    <row r="315" spans="2:6" ht="12.75" customHeight="1" x14ac:dyDescent="0.3">
      <c r="B315" s="48"/>
      <c r="C315" s="48"/>
      <c r="D315" s="48"/>
      <c r="E315" s="48"/>
      <c r="F315" s="48"/>
    </row>
    <row r="316" spans="2:6" ht="12.75" customHeight="1" x14ac:dyDescent="0.3">
      <c r="B316" s="48"/>
      <c r="C316" s="48"/>
      <c r="D316" s="48"/>
      <c r="E316" s="48"/>
      <c r="F316" s="48"/>
    </row>
    <row r="317" spans="2:6" ht="12.75" customHeight="1" x14ac:dyDescent="0.3">
      <c r="B317" s="48"/>
      <c r="C317" s="48"/>
      <c r="D317" s="48"/>
      <c r="E317" s="48"/>
      <c r="F317" s="48"/>
    </row>
    <row r="318" spans="2:6" ht="12.75" customHeight="1" x14ac:dyDescent="0.3">
      <c r="B318" s="48"/>
      <c r="C318" s="48"/>
      <c r="D318" s="48"/>
      <c r="E318" s="48"/>
      <c r="F318" s="48"/>
    </row>
    <row r="319" spans="2:6" ht="12.75" customHeight="1" x14ac:dyDescent="0.3">
      <c r="B319" s="48"/>
      <c r="C319" s="48"/>
      <c r="D319" s="48"/>
      <c r="E319" s="48"/>
      <c r="F319" s="48"/>
    </row>
    <row r="320" spans="2:6" ht="12.75" customHeight="1" x14ac:dyDescent="0.3">
      <c r="B320" s="48"/>
      <c r="C320" s="48"/>
      <c r="D320" s="48"/>
      <c r="E320" s="48"/>
      <c r="F320" s="48"/>
    </row>
    <row r="321" spans="2:6" ht="12.75" customHeight="1" x14ac:dyDescent="0.3">
      <c r="B321" s="48"/>
      <c r="C321" s="48"/>
      <c r="D321" s="48"/>
      <c r="E321" s="48"/>
      <c r="F321" s="48"/>
    </row>
    <row r="322" spans="2:6" ht="12.75" customHeight="1" x14ac:dyDescent="0.3">
      <c r="B322" s="48"/>
      <c r="C322" s="48"/>
      <c r="D322" s="48"/>
      <c r="E322" s="48"/>
      <c r="F322" s="48"/>
    </row>
    <row r="323" spans="2:6" ht="12.75" customHeight="1" x14ac:dyDescent="0.3">
      <c r="B323" s="48"/>
      <c r="C323" s="48"/>
      <c r="D323" s="48"/>
      <c r="E323" s="48"/>
      <c r="F323" s="48"/>
    </row>
    <row r="324" spans="2:6" ht="12.75" customHeight="1" x14ac:dyDescent="0.3">
      <c r="B324" s="48"/>
      <c r="C324" s="48"/>
      <c r="D324" s="48"/>
      <c r="E324" s="48"/>
      <c r="F324" s="48"/>
    </row>
    <row r="325" spans="2:6" ht="12.75" customHeight="1" x14ac:dyDescent="0.3">
      <c r="B325" s="48"/>
      <c r="C325" s="48"/>
      <c r="D325" s="48"/>
      <c r="E325" s="48"/>
      <c r="F325" s="48"/>
    </row>
    <row r="326" spans="2:6" ht="12.75" customHeight="1" x14ac:dyDescent="0.3">
      <c r="B326" s="48"/>
      <c r="C326" s="48"/>
      <c r="D326" s="48"/>
      <c r="E326" s="48"/>
      <c r="F326" s="48"/>
    </row>
    <row r="327" spans="2:6" ht="12.75" customHeight="1" x14ac:dyDescent="0.3">
      <c r="B327" s="48"/>
      <c r="C327" s="48"/>
      <c r="D327" s="48"/>
      <c r="E327" s="48"/>
      <c r="F327" s="48"/>
    </row>
    <row r="328" spans="2:6" ht="12.75" customHeight="1" x14ac:dyDescent="0.3">
      <c r="B328" s="48"/>
      <c r="C328" s="48"/>
      <c r="D328" s="48"/>
      <c r="E328" s="48"/>
      <c r="F328" s="48"/>
    </row>
    <row r="329" spans="2:6" ht="12.75" customHeight="1" x14ac:dyDescent="0.3">
      <c r="B329" s="48"/>
      <c r="C329" s="48"/>
      <c r="D329" s="48"/>
      <c r="E329" s="48"/>
      <c r="F329" s="48"/>
    </row>
    <row r="330" spans="2:6" ht="12.75" customHeight="1" x14ac:dyDescent="0.3">
      <c r="B330" s="48"/>
      <c r="C330" s="48"/>
      <c r="D330" s="48"/>
      <c r="E330" s="48"/>
      <c r="F330" s="48"/>
    </row>
    <row r="331" spans="2:6" ht="12.75" customHeight="1" x14ac:dyDescent="0.3">
      <c r="B331" s="48"/>
      <c r="C331" s="48"/>
      <c r="D331" s="48"/>
      <c r="E331" s="48"/>
      <c r="F331" s="48"/>
    </row>
    <row r="332" spans="2:6" ht="12.75" customHeight="1" x14ac:dyDescent="0.3">
      <c r="B332" s="48"/>
      <c r="C332" s="48"/>
      <c r="D332" s="48"/>
      <c r="E332" s="48"/>
      <c r="F332" s="48"/>
    </row>
    <row r="333" spans="2:6" ht="12.75" customHeight="1" x14ac:dyDescent="0.3">
      <c r="B333" s="48"/>
      <c r="C333" s="48"/>
      <c r="D333" s="48"/>
      <c r="E333" s="48"/>
      <c r="F333" s="48"/>
    </row>
    <row r="334" spans="2:6" ht="12.75" customHeight="1" x14ac:dyDescent="0.3">
      <c r="B334" s="48"/>
      <c r="C334" s="48"/>
      <c r="D334" s="48"/>
      <c r="E334" s="48"/>
      <c r="F334" s="48"/>
    </row>
    <row r="335" spans="2:6" ht="12.75" customHeight="1" x14ac:dyDescent="0.3">
      <c r="B335" s="48"/>
      <c r="C335" s="48"/>
      <c r="D335" s="48"/>
      <c r="E335" s="48"/>
      <c r="F335" s="48"/>
    </row>
    <row r="336" spans="2:6" ht="12.75" customHeight="1" x14ac:dyDescent="0.3">
      <c r="B336" s="48"/>
      <c r="C336" s="48"/>
      <c r="D336" s="48"/>
      <c r="E336" s="48"/>
      <c r="F336" s="48"/>
    </row>
    <row r="337" spans="2:6" ht="12.75" customHeight="1" x14ac:dyDescent="0.3">
      <c r="B337" s="48"/>
      <c r="C337" s="48"/>
      <c r="D337" s="48"/>
      <c r="E337" s="48"/>
      <c r="F337" s="48"/>
    </row>
    <row r="338" spans="2:6" ht="12.75" customHeight="1" x14ac:dyDescent="0.3">
      <c r="B338" s="48"/>
      <c r="C338" s="48"/>
      <c r="D338" s="48"/>
      <c r="E338" s="48"/>
      <c r="F338" s="48"/>
    </row>
    <row r="339" spans="2:6" ht="12.75" customHeight="1" x14ac:dyDescent="0.3">
      <c r="B339" s="48"/>
      <c r="C339" s="48"/>
      <c r="D339" s="48"/>
      <c r="E339" s="48"/>
      <c r="F339" s="48"/>
    </row>
    <row r="340" spans="2:6" ht="12.75" customHeight="1" x14ac:dyDescent="0.3">
      <c r="B340" s="48"/>
      <c r="C340" s="48"/>
      <c r="D340" s="48"/>
      <c r="E340" s="48"/>
      <c r="F340" s="48"/>
    </row>
    <row r="341" spans="2:6" ht="12.75" customHeight="1" x14ac:dyDescent="0.3">
      <c r="B341" s="48"/>
      <c r="C341" s="48"/>
      <c r="D341" s="48"/>
      <c r="E341" s="48"/>
      <c r="F341" s="48"/>
    </row>
    <row r="342" spans="2:6" ht="12.75" customHeight="1" x14ac:dyDescent="0.3">
      <c r="B342" s="48"/>
      <c r="C342" s="48"/>
      <c r="D342" s="48"/>
      <c r="E342" s="48"/>
      <c r="F342" s="48"/>
    </row>
    <row r="343" spans="2:6" ht="12.75" customHeight="1" x14ac:dyDescent="0.3">
      <c r="B343" s="48"/>
      <c r="C343" s="48"/>
      <c r="D343" s="48"/>
      <c r="E343" s="48"/>
      <c r="F343" s="48"/>
    </row>
    <row r="344" spans="2:6" ht="12.75" customHeight="1" x14ac:dyDescent="0.3">
      <c r="B344" s="48"/>
      <c r="C344" s="48"/>
      <c r="D344" s="48"/>
      <c r="E344" s="48"/>
      <c r="F344" s="48"/>
    </row>
    <row r="345" spans="2:6" ht="12.75" customHeight="1" x14ac:dyDescent="0.3">
      <c r="B345" s="48"/>
      <c r="C345" s="48"/>
      <c r="D345" s="48"/>
      <c r="E345" s="48"/>
      <c r="F345" s="48"/>
    </row>
    <row r="346" spans="2:6" ht="12.75" customHeight="1" x14ac:dyDescent="0.3">
      <c r="B346" s="48"/>
      <c r="C346" s="48"/>
      <c r="D346" s="48"/>
      <c r="E346" s="48"/>
      <c r="F346" s="48"/>
    </row>
    <row r="347" spans="2:6" ht="12.75" customHeight="1" x14ac:dyDescent="0.3">
      <c r="B347" s="48"/>
      <c r="C347" s="48"/>
      <c r="D347" s="48"/>
      <c r="E347" s="48"/>
      <c r="F347" s="48"/>
    </row>
    <row r="348" spans="2:6" ht="12.75" customHeight="1" x14ac:dyDescent="0.3">
      <c r="B348" s="48"/>
      <c r="C348" s="48"/>
      <c r="D348" s="48"/>
      <c r="E348" s="48"/>
      <c r="F348" s="48"/>
    </row>
    <row r="349" spans="2:6" ht="12.75" customHeight="1" x14ac:dyDescent="0.3">
      <c r="B349" s="48"/>
      <c r="C349" s="48"/>
      <c r="D349" s="48"/>
      <c r="E349" s="48"/>
      <c r="F349" s="48"/>
    </row>
    <row r="350" spans="2:6" ht="12.75" customHeight="1" x14ac:dyDescent="0.3">
      <c r="B350" s="48"/>
      <c r="C350" s="48"/>
      <c r="D350" s="48"/>
      <c r="E350" s="48"/>
      <c r="F350" s="48"/>
    </row>
    <row r="351" spans="2:6" ht="12.75" customHeight="1" x14ac:dyDescent="0.3">
      <c r="B351" s="48"/>
      <c r="C351" s="48"/>
      <c r="D351" s="48"/>
      <c r="E351" s="48"/>
      <c r="F351" s="48"/>
    </row>
    <row r="352" spans="2:6" ht="12.75" customHeight="1" x14ac:dyDescent="0.3">
      <c r="B352" s="48"/>
      <c r="C352" s="48"/>
      <c r="D352" s="48"/>
      <c r="E352" s="48"/>
      <c r="F352" s="48"/>
    </row>
    <row r="353" spans="2:6" ht="12.75" customHeight="1" x14ac:dyDescent="0.3">
      <c r="B353" s="48"/>
      <c r="C353" s="48"/>
      <c r="D353" s="48"/>
      <c r="E353" s="48"/>
      <c r="F353" s="48"/>
    </row>
    <row r="354" spans="2:6" ht="12.75" customHeight="1" x14ac:dyDescent="0.3">
      <c r="B354" s="48"/>
      <c r="C354" s="48"/>
      <c r="D354" s="48"/>
      <c r="E354" s="48"/>
      <c r="F354" s="48"/>
    </row>
    <row r="355" spans="2:6" ht="12.75" customHeight="1" x14ac:dyDescent="0.3">
      <c r="B355" s="48"/>
      <c r="C355" s="48"/>
      <c r="D355" s="48"/>
      <c r="E355" s="48"/>
      <c r="F355" s="48"/>
    </row>
    <row r="356" spans="2:6" ht="12.75" customHeight="1" x14ac:dyDescent="0.3">
      <c r="B356" s="48"/>
      <c r="C356" s="48"/>
      <c r="D356" s="48"/>
      <c r="E356" s="48"/>
      <c r="F356" s="48"/>
    </row>
    <row r="357" spans="2:6" ht="12.75" customHeight="1" x14ac:dyDescent="0.3">
      <c r="B357" s="48"/>
      <c r="C357" s="48"/>
      <c r="D357" s="48"/>
      <c r="E357" s="48"/>
      <c r="F357" s="48"/>
    </row>
    <row r="358" spans="2:6" ht="12.75" customHeight="1" x14ac:dyDescent="0.3">
      <c r="B358" s="48"/>
      <c r="C358" s="48"/>
      <c r="D358" s="48"/>
      <c r="E358" s="48"/>
      <c r="F358" s="48"/>
    </row>
    <row r="359" spans="2:6" ht="12.75" customHeight="1" x14ac:dyDescent="0.3">
      <c r="B359" s="48"/>
      <c r="C359" s="48"/>
      <c r="D359" s="48"/>
      <c r="E359" s="48"/>
      <c r="F359" s="48"/>
    </row>
    <row r="360" spans="2:6" ht="12.75" customHeight="1" x14ac:dyDescent="0.3">
      <c r="B360" s="48"/>
      <c r="C360" s="48"/>
      <c r="D360" s="48"/>
      <c r="E360" s="48"/>
      <c r="F360" s="48"/>
    </row>
    <row r="361" spans="2:6" ht="12.75" customHeight="1" x14ac:dyDescent="0.3">
      <c r="B361" s="48"/>
      <c r="C361" s="48"/>
      <c r="D361" s="48"/>
      <c r="E361" s="48"/>
      <c r="F361" s="48"/>
    </row>
    <row r="362" spans="2:6" ht="12.75" customHeight="1" x14ac:dyDescent="0.3">
      <c r="B362" s="48"/>
      <c r="C362" s="48"/>
      <c r="D362" s="48"/>
      <c r="E362" s="48"/>
      <c r="F362" s="48"/>
    </row>
    <row r="363" spans="2:6" ht="12.75" customHeight="1" x14ac:dyDescent="0.3">
      <c r="B363" s="48"/>
      <c r="C363" s="48"/>
      <c r="D363" s="48"/>
      <c r="E363" s="48"/>
      <c r="F363" s="48"/>
    </row>
    <row r="364" spans="2:6" ht="12.75" customHeight="1" x14ac:dyDescent="0.3">
      <c r="B364" s="48"/>
      <c r="C364" s="48"/>
      <c r="D364" s="48"/>
      <c r="E364" s="48"/>
      <c r="F364" s="48"/>
    </row>
    <row r="365" spans="2:6" ht="12.75" customHeight="1" x14ac:dyDescent="0.3">
      <c r="B365" s="48"/>
      <c r="C365" s="48"/>
      <c r="D365" s="48"/>
      <c r="E365" s="48"/>
      <c r="F365" s="48"/>
    </row>
    <row r="366" spans="2:6" ht="12.75" customHeight="1" x14ac:dyDescent="0.3">
      <c r="B366" s="48"/>
      <c r="C366" s="48"/>
      <c r="D366" s="48"/>
      <c r="E366" s="48"/>
      <c r="F366" s="48"/>
    </row>
    <row r="367" spans="2:6" ht="12.75" customHeight="1" x14ac:dyDescent="0.3">
      <c r="B367" s="48"/>
      <c r="C367" s="48"/>
      <c r="D367" s="48"/>
      <c r="E367" s="48"/>
      <c r="F367" s="48"/>
    </row>
    <row r="368" spans="2:6" ht="12.75" customHeight="1" x14ac:dyDescent="0.3">
      <c r="B368" s="48"/>
      <c r="C368" s="48"/>
      <c r="D368" s="48"/>
      <c r="E368" s="48"/>
      <c r="F368" s="48"/>
    </row>
    <row r="369" spans="2:6" ht="12.75" customHeight="1" x14ac:dyDescent="0.3">
      <c r="B369" s="48"/>
      <c r="C369" s="48"/>
      <c r="D369" s="48"/>
      <c r="E369" s="48"/>
      <c r="F369" s="48"/>
    </row>
    <row r="370" spans="2:6" ht="12.75" customHeight="1" x14ac:dyDescent="0.3">
      <c r="B370" s="48"/>
      <c r="C370" s="48"/>
      <c r="D370" s="48"/>
      <c r="E370" s="48"/>
      <c r="F370" s="48"/>
    </row>
    <row r="371" spans="2:6" ht="12.75" customHeight="1" x14ac:dyDescent="0.3">
      <c r="B371" s="48"/>
      <c r="C371" s="48"/>
      <c r="D371" s="48"/>
      <c r="E371" s="48"/>
      <c r="F371" s="48"/>
    </row>
    <row r="372" spans="2:6" ht="12.75" customHeight="1" x14ac:dyDescent="0.3">
      <c r="B372" s="48"/>
      <c r="C372" s="48"/>
      <c r="D372" s="48"/>
      <c r="E372" s="48"/>
      <c r="F372" s="48"/>
    </row>
    <row r="373" spans="2:6" ht="12.75" customHeight="1" x14ac:dyDescent="0.3">
      <c r="B373" s="48"/>
      <c r="C373" s="48"/>
      <c r="D373" s="48"/>
      <c r="E373" s="48"/>
      <c r="F373" s="48"/>
    </row>
    <row r="374" spans="2:6" ht="12.75" customHeight="1" x14ac:dyDescent="0.3">
      <c r="B374" s="48"/>
      <c r="C374" s="48"/>
      <c r="D374" s="48"/>
      <c r="E374" s="48"/>
      <c r="F374" s="48"/>
    </row>
    <row r="375" spans="2:6" ht="12.75" customHeight="1" x14ac:dyDescent="0.3">
      <c r="B375" s="48"/>
      <c r="C375" s="48"/>
      <c r="D375" s="48"/>
      <c r="E375" s="48"/>
      <c r="F375" s="48"/>
    </row>
    <row r="376" spans="2:6" ht="12.75" customHeight="1" x14ac:dyDescent="0.3">
      <c r="B376" s="48"/>
      <c r="C376" s="48"/>
      <c r="D376" s="48"/>
      <c r="E376" s="48"/>
      <c r="F376" s="48"/>
    </row>
    <row r="377" spans="2:6" ht="12.75" customHeight="1" x14ac:dyDescent="0.3">
      <c r="B377" s="48"/>
      <c r="C377" s="48"/>
      <c r="D377" s="48"/>
      <c r="E377" s="48"/>
      <c r="F377" s="48"/>
    </row>
    <row r="378" spans="2:6" ht="12.75" customHeight="1" x14ac:dyDescent="0.3">
      <c r="B378" s="48"/>
      <c r="C378" s="48"/>
      <c r="D378" s="48"/>
      <c r="E378" s="48"/>
      <c r="F378" s="48"/>
    </row>
    <row r="379" spans="2:6" ht="12.75" customHeight="1" x14ac:dyDescent="0.3">
      <c r="B379" s="48"/>
      <c r="C379" s="48"/>
      <c r="D379" s="48"/>
      <c r="E379" s="48"/>
      <c r="F379" s="48"/>
    </row>
    <row r="380" spans="2:6" ht="12.75" customHeight="1" x14ac:dyDescent="0.3">
      <c r="B380" s="48"/>
      <c r="C380" s="48"/>
      <c r="D380" s="48"/>
      <c r="E380" s="48"/>
      <c r="F380" s="48"/>
    </row>
    <row r="381" spans="2:6" ht="12.75" customHeight="1" x14ac:dyDescent="0.3">
      <c r="B381" s="48"/>
      <c r="C381" s="48"/>
      <c r="D381" s="48"/>
      <c r="E381" s="48"/>
      <c r="F381" s="48"/>
    </row>
    <row r="382" spans="2:6" ht="12.75" customHeight="1" x14ac:dyDescent="0.3">
      <c r="B382" s="48"/>
      <c r="C382" s="48"/>
      <c r="D382" s="48"/>
      <c r="E382" s="48"/>
      <c r="F382" s="48"/>
    </row>
    <row r="383" spans="2:6" ht="12.75" customHeight="1" x14ac:dyDescent="0.3">
      <c r="B383" s="48"/>
      <c r="C383" s="48"/>
      <c r="D383" s="48"/>
      <c r="E383" s="48"/>
      <c r="F383" s="48"/>
    </row>
    <row r="384" spans="2:6" ht="12.75" customHeight="1" x14ac:dyDescent="0.3">
      <c r="B384" s="48"/>
      <c r="C384" s="48"/>
      <c r="D384" s="48"/>
      <c r="E384" s="48"/>
      <c r="F384" s="48"/>
    </row>
    <row r="385" spans="2:6" ht="12.75" customHeight="1" x14ac:dyDescent="0.3">
      <c r="B385" s="48"/>
      <c r="C385" s="48"/>
      <c r="D385" s="48"/>
      <c r="E385" s="48"/>
      <c r="F385" s="48"/>
    </row>
    <row r="386" spans="2:6" ht="12.75" customHeight="1" x14ac:dyDescent="0.3">
      <c r="B386" s="48"/>
      <c r="C386" s="48"/>
      <c r="D386" s="48"/>
      <c r="E386" s="48"/>
      <c r="F386" s="48"/>
    </row>
    <row r="387" spans="2:6" ht="12.75" customHeight="1" x14ac:dyDescent="0.3">
      <c r="B387" s="48"/>
      <c r="C387" s="48"/>
      <c r="D387" s="48"/>
      <c r="E387" s="48"/>
      <c r="F387" s="48"/>
    </row>
    <row r="388" spans="2:6" ht="12.75" customHeight="1" x14ac:dyDescent="0.3">
      <c r="B388" s="48"/>
      <c r="C388" s="48"/>
      <c r="D388" s="48"/>
      <c r="E388" s="48"/>
      <c r="F388" s="48"/>
    </row>
    <row r="389" spans="2:6" ht="12.75" customHeight="1" x14ac:dyDescent="0.3">
      <c r="B389" s="48"/>
      <c r="C389" s="48"/>
      <c r="D389" s="48"/>
      <c r="E389" s="48"/>
      <c r="F389" s="48"/>
    </row>
    <row r="390" spans="2:6" ht="12.75" customHeight="1" x14ac:dyDescent="0.3">
      <c r="B390" s="48"/>
      <c r="C390" s="48"/>
      <c r="D390" s="48"/>
      <c r="E390" s="48"/>
      <c r="F390" s="48"/>
    </row>
    <row r="391" spans="2:6" ht="12.75" customHeight="1" x14ac:dyDescent="0.3">
      <c r="B391" s="48"/>
      <c r="C391" s="48"/>
      <c r="D391" s="48"/>
      <c r="E391" s="48"/>
      <c r="F391" s="48"/>
    </row>
    <row r="392" spans="2:6" ht="12.75" customHeight="1" x14ac:dyDescent="0.3">
      <c r="B392" s="48"/>
      <c r="C392" s="48"/>
      <c r="D392" s="48"/>
      <c r="E392" s="48"/>
      <c r="F392" s="48"/>
    </row>
    <row r="393" spans="2:6" ht="12.75" customHeight="1" x14ac:dyDescent="0.3">
      <c r="B393" s="48"/>
      <c r="C393" s="48"/>
      <c r="D393" s="48"/>
      <c r="E393" s="48"/>
      <c r="F393" s="48"/>
    </row>
    <row r="394" spans="2:6" ht="12.75" customHeight="1" x14ac:dyDescent="0.3">
      <c r="B394" s="48"/>
      <c r="C394" s="48"/>
      <c r="D394" s="48"/>
      <c r="E394" s="48"/>
      <c r="F394" s="48"/>
    </row>
    <row r="395" spans="2:6" ht="12.75" customHeight="1" x14ac:dyDescent="0.3">
      <c r="B395" s="48"/>
      <c r="C395" s="48"/>
      <c r="D395" s="48"/>
      <c r="E395" s="48"/>
      <c r="F395" s="48"/>
    </row>
    <row r="396" spans="2:6" ht="12.75" customHeight="1" x14ac:dyDescent="0.3">
      <c r="B396" s="48"/>
      <c r="C396" s="48"/>
      <c r="D396" s="48"/>
      <c r="E396" s="48"/>
      <c r="F396" s="48"/>
    </row>
    <row r="397" spans="2:6" ht="12.75" customHeight="1" x14ac:dyDescent="0.3">
      <c r="B397" s="48"/>
      <c r="C397" s="48"/>
      <c r="D397" s="48"/>
      <c r="E397" s="48"/>
      <c r="F397" s="48"/>
    </row>
    <row r="398" spans="2:6" ht="12.75" customHeight="1" x14ac:dyDescent="0.3">
      <c r="B398" s="48"/>
      <c r="C398" s="48"/>
      <c r="D398" s="48"/>
      <c r="E398" s="48"/>
      <c r="F398" s="48"/>
    </row>
    <row r="399" spans="2:6" ht="12.75" customHeight="1" x14ac:dyDescent="0.3">
      <c r="B399" s="48"/>
      <c r="C399" s="48"/>
      <c r="D399" s="48"/>
      <c r="E399" s="48"/>
      <c r="F399" s="48"/>
    </row>
    <row r="400" spans="2:6" ht="12.75" customHeight="1" x14ac:dyDescent="0.3">
      <c r="B400" s="48"/>
      <c r="C400" s="48"/>
      <c r="D400" s="48"/>
      <c r="E400" s="48"/>
      <c r="F400" s="48"/>
    </row>
    <row r="401" spans="2:6" ht="12.75" customHeight="1" x14ac:dyDescent="0.3">
      <c r="B401" s="48"/>
      <c r="C401" s="48"/>
      <c r="D401" s="48"/>
      <c r="E401" s="48"/>
      <c r="F401" s="48"/>
    </row>
    <row r="402" spans="2:6" ht="12.75" customHeight="1" x14ac:dyDescent="0.3">
      <c r="B402" s="48"/>
      <c r="C402" s="48"/>
      <c r="D402" s="48"/>
      <c r="E402" s="48"/>
      <c r="F402" s="48"/>
    </row>
    <row r="403" spans="2:6" ht="12.75" customHeight="1" x14ac:dyDescent="0.3">
      <c r="B403" s="48"/>
      <c r="C403" s="48"/>
      <c r="D403" s="48"/>
      <c r="E403" s="48"/>
      <c r="F403" s="48"/>
    </row>
    <row r="404" spans="2:6" ht="12.75" customHeight="1" x14ac:dyDescent="0.3">
      <c r="B404" s="48"/>
      <c r="C404" s="48"/>
      <c r="D404" s="48"/>
      <c r="E404" s="48"/>
      <c r="F404" s="48"/>
    </row>
    <row r="405" spans="2:6" ht="12.75" customHeight="1" x14ac:dyDescent="0.3">
      <c r="B405" s="48"/>
      <c r="C405" s="48"/>
      <c r="D405" s="48"/>
      <c r="E405" s="48"/>
      <c r="F405" s="48"/>
    </row>
    <row r="406" spans="2:6" ht="12.75" customHeight="1" x14ac:dyDescent="0.3">
      <c r="B406" s="48"/>
      <c r="C406" s="48"/>
      <c r="D406" s="48"/>
      <c r="E406" s="48"/>
      <c r="F406" s="48"/>
    </row>
    <row r="407" spans="2:6" ht="12.75" customHeight="1" x14ac:dyDescent="0.3">
      <c r="B407" s="48"/>
      <c r="C407" s="48"/>
      <c r="D407" s="48"/>
      <c r="E407" s="48"/>
      <c r="F407" s="48"/>
    </row>
    <row r="408" spans="2:6" ht="12.75" customHeight="1" x14ac:dyDescent="0.3">
      <c r="B408" s="48"/>
      <c r="C408" s="48"/>
      <c r="D408" s="48"/>
      <c r="E408" s="48"/>
      <c r="F408" s="48"/>
    </row>
    <row r="409" spans="2:6" ht="12.75" customHeight="1" x14ac:dyDescent="0.3">
      <c r="B409" s="48"/>
      <c r="C409" s="48"/>
      <c r="D409" s="48"/>
      <c r="E409" s="48"/>
      <c r="F409" s="48"/>
    </row>
    <row r="410" spans="2:6" ht="12.75" customHeight="1" x14ac:dyDescent="0.3">
      <c r="B410" s="48"/>
      <c r="C410" s="48"/>
      <c r="D410" s="48"/>
      <c r="E410" s="48"/>
      <c r="F410" s="48"/>
    </row>
    <row r="411" spans="2:6" ht="12.75" customHeight="1" x14ac:dyDescent="0.3">
      <c r="B411" s="48"/>
      <c r="C411" s="48"/>
      <c r="D411" s="48"/>
      <c r="E411" s="48"/>
      <c r="F411" s="48"/>
    </row>
    <row r="412" spans="2:6" ht="12.75" customHeight="1" x14ac:dyDescent="0.3">
      <c r="B412" s="48"/>
      <c r="C412" s="48"/>
      <c r="D412" s="48"/>
      <c r="E412" s="48"/>
      <c r="F412" s="48"/>
    </row>
    <row r="413" spans="2:6" ht="12.75" customHeight="1" x14ac:dyDescent="0.3">
      <c r="B413" s="48"/>
      <c r="C413" s="48"/>
      <c r="D413" s="48"/>
      <c r="E413" s="48"/>
      <c r="F413" s="48"/>
    </row>
    <row r="414" spans="2:6" ht="12.75" customHeight="1" x14ac:dyDescent="0.3">
      <c r="B414" s="48"/>
      <c r="C414" s="48"/>
      <c r="D414" s="48"/>
      <c r="E414" s="48"/>
      <c r="F414" s="48"/>
    </row>
    <row r="415" spans="2:6" ht="12.75" customHeight="1" x14ac:dyDescent="0.3">
      <c r="B415" s="48"/>
      <c r="C415" s="48"/>
      <c r="D415" s="48"/>
      <c r="E415" s="48"/>
      <c r="F415" s="48"/>
    </row>
    <row r="416" spans="2:6" ht="12.75" customHeight="1" x14ac:dyDescent="0.3">
      <c r="B416" s="48"/>
      <c r="C416" s="48"/>
      <c r="D416" s="48"/>
      <c r="E416" s="48"/>
      <c r="F416" s="48"/>
    </row>
    <row r="417" spans="2:6" ht="12.75" customHeight="1" x14ac:dyDescent="0.3">
      <c r="B417" s="48"/>
      <c r="C417" s="48"/>
      <c r="D417" s="48"/>
      <c r="E417" s="48"/>
      <c r="F417" s="48"/>
    </row>
    <row r="418" spans="2:6" ht="12.75" customHeight="1" x14ac:dyDescent="0.3">
      <c r="B418" s="48"/>
      <c r="C418" s="48"/>
      <c r="D418" s="48"/>
      <c r="E418" s="48"/>
      <c r="F418" s="48"/>
    </row>
    <row r="419" spans="2:6" ht="12.75" customHeight="1" x14ac:dyDescent="0.3">
      <c r="B419" s="48"/>
      <c r="C419" s="48"/>
      <c r="D419" s="48"/>
      <c r="E419" s="48"/>
      <c r="F419" s="48"/>
    </row>
    <row r="420" spans="2:6" ht="12.75" customHeight="1" x14ac:dyDescent="0.3">
      <c r="B420" s="48"/>
      <c r="C420" s="48"/>
      <c r="D420" s="48"/>
      <c r="E420" s="48"/>
      <c r="F420" s="48"/>
    </row>
    <row r="421" spans="2:6" ht="12.75" customHeight="1" x14ac:dyDescent="0.3">
      <c r="B421" s="48"/>
      <c r="C421" s="48"/>
      <c r="D421" s="48"/>
      <c r="E421" s="48"/>
      <c r="F421" s="48"/>
    </row>
    <row r="422" spans="2:6" ht="12.75" customHeight="1" x14ac:dyDescent="0.3">
      <c r="B422" s="48"/>
      <c r="C422" s="48"/>
      <c r="D422" s="48"/>
      <c r="E422" s="48"/>
      <c r="F422" s="48"/>
    </row>
    <row r="423" spans="2:6" ht="12.75" customHeight="1" x14ac:dyDescent="0.3">
      <c r="B423" s="48"/>
      <c r="C423" s="48"/>
      <c r="D423" s="48"/>
      <c r="E423" s="48"/>
      <c r="F423" s="48"/>
    </row>
    <row r="424" spans="2:6" ht="12.75" customHeight="1" x14ac:dyDescent="0.3">
      <c r="B424" s="48"/>
      <c r="C424" s="48"/>
      <c r="D424" s="48"/>
      <c r="E424" s="48"/>
      <c r="F424" s="48"/>
    </row>
    <row r="425" spans="2:6" ht="12.75" customHeight="1" x14ac:dyDescent="0.3">
      <c r="B425" s="48"/>
      <c r="C425" s="48"/>
      <c r="D425" s="48"/>
      <c r="E425" s="48"/>
      <c r="F425" s="48"/>
    </row>
    <row r="426" spans="2:6" ht="12.75" customHeight="1" x14ac:dyDescent="0.3">
      <c r="B426" s="48"/>
      <c r="C426" s="48"/>
      <c r="D426" s="48"/>
      <c r="E426" s="48"/>
      <c r="F426" s="48"/>
    </row>
    <row r="427" spans="2:6" ht="12.75" customHeight="1" x14ac:dyDescent="0.3">
      <c r="B427" s="48"/>
      <c r="C427" s="48"/>
      <c r="D427" s="48"/>
      <c r="E427" s="48"/>
      <c r="F427" s="48"/>
    </row>
    <row r="428" spans="2:6" ht="12.75" customHeight="1" x14ac:dyDescent="0.3">
      <c r="B428" s="48"/>
      <c r="C428" s="48"/>
      <c r="D428" s="48"/>
      <c r="E428" s="48"/>
      <c r="F428" s="48"/>
    </row>
    <row r="429" spans="2:6" ht="12.75" customHeight="1" x14ac:dyDescent="0.3">
      <c r="B429" s="48"/>
      <c r="C429" s="48"/>
      <c r="D429" s="48"/>
      <c r="E429" s="48"/>
      <c r="F429" s="48"/>
    </row>
    <row r="430" spans="2:6" ht="12.75" customHeight="1" x14ac:dyDescent="0.3">
      <c r="B430" s="48"/>
      <c r="C430" s="48"/>
      <c r="D430" s="48"/>
      <c r="E430" s="48"/>
      <c r="F430" s="48"/>
    </row>
    <row r="431" spans="2:6" ht="12.75" customHeight="1" x14ac:dyDescent="0.3">
      <c r="B431" s="48"/>
      <c r="C431" s="48"/>
      <c r="D431" s="48"/>
      <c r="E431" s="48"/>
      <c r="F431" s="48"/>
    </row>
    <row r="432" spans="2:6" ht="12.75" customHeight="1" x14ac:dyDescent="0.3">
      <c r="B432" s="48"/>
      <c r="C432" s="48"/>
      <c r="D432" s="48"/>
      <c r="E432" s="48"/>
      <c r="F432" s="48"/>
    </row>
    <row r="433" spans="2:6" ht="12.75" customHeight="1" x14ac:dyDescent="0.3">
      <c r="B433" s="48"/>
      <c r="C433" s="48"/>
      <c r="D433" s="48"/>
      <c r="E433" s="48"/>
      <c r="F433" s="48"/>
    </row>
    <row r="434" spans="2:6" ht="12.75" customHeight="1" x14ac:dyDescent="0.3">
      <c r="B434" s="48"/>
      <c r="C434" s="48"/>
      <c r="D434" s="48"/>
      <c r="E434" s="48"/>
      <c r="F434" s="48"/>
    </row>
    <row r="435" spans="2:6" ht="12.75" customHeight="1" x14ac:dyDescent="0.3">
      <c r="B435" s="48"/>
      <c r="C435" s="48"/>
      <c r="D435" s="48"/>
      <c r="E435" s="48"/>
      <c r="F435" s="48"/>
    </row>
    <row r="436" spans="2:6" ht="12.75" customHeight="1" x14ac:dyDescent="0.3">
      <c r="B436" s="48"/>
      <c r="C436" s="48"/>
      <c r="D436" s="48"/>
      <c r="E436" s="48"/>
      <c r="F436" s="48"/>
    </row>
    <row r="437" spans="2:6" ht="12.75" customHeight="1" x14ac:dyDescent="0.3">
      <c r="B437" s="48"/>
      <c r="C437" s="48"/>
      <c r="D437" s="48"/>
      <c r="E437" s="48"/>
      <c r="F437" s="48"/>
    </row>
    <row r="438" spans="2:6" ht="12.75" customHeight="1" x14ac:dyDescent="0.3">
      <c r="B438" s="48"/>
      <c r="C438" s="48"/>
      <c r="D438" s="48"/>
      <c r="E438" s="48"/>
      <c r="F438" s="48"/>
    </row>
    <row r="439" spans="2:6" ht="12.75" customHeight="1" x14ac:dyDescent="0.3">
      <c r="B439" s="48"/>
      <c r="C439" s="48"/>
      <c r="D439" s="48"/>
      <c r="E439" s="48"/>
      <c r="F439" s="48"/>
    </row>
    <row r="440" spans="2:6" ht="12.75" customHeight="1" x14ac:dyDescent="0.3">
      <c r="B440" s="48"/>
      <c r="C440" s="48"/>
      <c r="D440" s="48"/>
      <c r="E440" s="48"/>
      <c r="F440" s="48"/>
    </row>
    <row r="441" spans="2:6" ht="12.75" customHeight="1" x14ac:dyDescent="0.3">
      <c r="B441" s="48"/>
      <c r="C441" s="48"/>
      <c r="D441" s="48"/>
      <c r="E441" s="48"/>
      <c r="F441" s="48"/>
    </row>
    <row r="442" spans="2:6" ht="12.75" customHeight="1" x14ac:dyDescent="0.3">
      <c r="B442" s="48"/>
      <c r="C442" s="48"/>
      <c r="D442" s="48"/>
      <c r="E442" s="48"/>
      <c r="F442" s="48"/>
    </row>
    <row r="443" spans="2:6" ht="12.75" customHeight="1" x14ac:dyDescent="0.3">
      <c r="B443" s="48"/>
      <c r="C443" s="48"/>
      <c r="D443" s="48"/>
      <c r="E443" s="48"/>
      <c r="F443" s="48"/>
    </row>
    <row r="444" spans="2:6" ht="12.75" customHeight="1" x14ac:dyDescent="0.3">
      <c r="B444" s="48"/>
      <c r="C444" s="48"/>
      <c r="D444" s="48"/>
      <c r="E444" s="48"/>
      <c r="F444" s="48"/>
    </row>
    <row r="445" spans="2:6" ht="12.75" customHeight="1" x14ac:dyDescent="0.3">
      <c r="B445" s="48"/>
      <c r="C445" s="48"/>
      <c r="D445" s="48"/>
      <c r="E445" s="48"/>
      <c r="F445" s="48"/>
    </row>
    <row r="446" spans="2:6" ht="12.75" customHeight="1" x14ac:dyDescent="0.3">
      <c r="B446" s="48"/>
      <c r="C446" s="48"/>
      <c r="D446" s="48"/>
      <c r="E446" s="48"/>
      <c r="F446" s="48"/>
    </row>
    <row r="447" spans="2:6" ht="12.75" customHeight="1" x14ac:dyDescent="0.3">
      <c r="B447" s="48"/>
      <c r="C447" s="48"/>
      <c r="D447" s="48"/>
      <c r="E447" s="48"/>
      <c r="F447" s="48"/>
    </row>
    <row r="448" spans="2:6" ht="12.75" customHeight="1" x14ac:dyDescent="0.3">
      <c r="B448" s="48"/>
      <c r="C448" s="48"/>
      <c r="D448" s="48"/>
      <c r="E448" s="48"/>
      <c r="F448" s="48"/>
    </row>
    <row r="449" spans="2:6" ht="12.75" customHeight="1" x14ac:dyDescent="0.3">
      <c r="B449" s="48"/>
      <c r="C449" s="48"/>
      <c r="D449" s="48"/>
      <c r="E449" s="48"/>
      <c r="F449" s="48"/>
    </row>
    <row r="450" spans="2:6" ht="12.75" customHeight="1" x14ac:dyDescent="0.3">
      <c r="B450" s="48"/>
      <c r="C450" s="48"/>
      <c r="D450" s="48"/>
      <c r="E450" s="48"/>
      <c r="F450" s="48"/>
    </row>
    <row r="451" spans="2:6" ht="12.75" customHeight="1" x14ac:dyDescent="0.3">
      <c r="B451" s="48"/>
      <c r="C451" s="48"/>
      <c r="D451" s="48"/>
      <c r="E451" s="48"/>
      <c r="F451" s="48"/>
    </row>
    <row r="452" spans="2:6" ht="12.75" customHeight="1" x14ac:dyDescent="0.3">
      <c r="B452" s="48"/>
      <c r="C452" s="48"/>
      <c r="D452" s="48"/>
      <c r="E452" s="48"/>
      <c r="F452" s="48"/>
    </row>
    <row r="453" spans="2:6" ht="12.75" customHeight="1" x14ac:dyDescent="0.3">
      <c r="B453" s="48"/>
      <c r="C453" s="48"/>
      <c r="D453" s="48"/>
      <c r="E453" s="48"/>
      <c r="F453" s="48"/>
    </row>
    <row r="454" spans="2:6" ht="12.75" customHeight="1" x14ac:dyDescent="0.3">
      <c r="B454" s="48"/>
      <c r="C454" s="48"/>
      <c r="D454" s="48"/>
      <c r="E454" s="48"/>
      <c r="F454" s="48"/>
    </row>
    <row r="455" spans="2:6" ht="12.75" customHeight="1" x14ac:dyDescent="0.3">
      <c r="B455" s="48"/>
      <c r="C455" s="48"/>
      <c r="D455" s="48"/>
      <c r="E455" s="48"/>
      <c r="F455" s="48"/>
    </row>
    <row r="456" spans="2:6" ht="12.75" customHeight="1" x14ac:dyDescent="0.3">
      <c r="B456" s="48"/>
      <c r="C456" s="48"/>
      <c r="D456" s="48"/>
      <c r="E456" s="48"/>
      <c r="F456" s="48"/>
    </row>
    <row r="457" spans="2:6" ht="12.75" customHeight="1" x14ac:dyDescent="0.3">
      <c r="B457" s="48"/>
      <c r="C457" s="48"/>
      <c r="D457" s="48"/>
      <c r="E457" s="48"/>
      <c r="F457" s="48"/>
    </row>
    <row r="458" spans="2:6" ht="12.75" customHeight="1" x14ac:dyDescent="0.3">
      <c r="B458" s="48"/>
      <c r="C458" s="48"/>
      <c r="D458" s="48"/>
      <c r="E458" s="48"/>
      <c r="F458" s="48"/>
    </row>
    <row r="459" spans="2:6" ht="12.75" customHeight="1" x14ac:dyDescent="0.3">
      <c r="B459" s="48"/>
      <c r="C459" s="48"/>
      <c r="D459" s="48"/>
      <c r="E459" s="48"/>
      <c r="F459" s="48"/>
    </row>
    <row r="460" spans="2:6" ht="12.75" customHeight="1" x14ac:dyDescent="0.3">
      <c r="B460" s="48"/>
      <c r="C460" s="48"/>
      <c r="D460" s="48"/>
      <c r="E460" s="48"/>
      <c r="F460" s="48"/>
    </row>
    <row r="461" spans="2:6" ht="12.75" customHeight="1" x14ac:dyDescent="0.3">
      <c r="B461" s="48"/>
      <c r="C461" s="48"/>
      <c r="D461" s="48"/>
      <c r="E461" s="48"/>
      <c r="F461" s="48"/>
    </row>
    <row r="462" spans="2:6" ht="12.75" customHeight="1" x14ac:dyDescent="0.3">
      <c r="B462" s="48"/>
      <c r="C462" s="48"/>
      <c r="D462" s="48"/>
      <c r="E462" s="48"/>
      <c r="F462" s="48"/>
    </row>
    <row r="463" spans="2:6" ht="12.75" customHeight="1" x14ac:dyDescent="0.3">
      <c r="B463" s="48"/>
      <c r="C463" s="48"/>
      <c r="D463" s="48"/>
      <c r="E463" s="48"/>
      <c r="F463" s="48"/>
    </row>
    <row r="464" spans="2:6" ht="12.75" customHeight="1" x14ac:dyDescent="0.3">
      <c r="B464" s="48"/>
      <c r="C464" s="48"/>
      <c r="D464" s="48"/>
      <c r="E464" s="48"/>
      <c r="F464" s="48"/>
    </row>
    <row r="465" spans="2:6" ht="12.75" customHeight="1" x14ac:dyDescent="0.3">
      <c r="B465" s="48"/>
      <c r="C465" s="48"/>
      <c r="D465" s="48"/>
      <c r="E465" s="48"/>
      <c r="F465" s="48"/>
    </row>
    <row r="466" spans="2:6" ht="12.75" customHeight="1" x14ac:dyDescent="0.3">
      <c r="B466" s="48"/>
      <c r="C466" s="48"/>
      <c r="D466" s="48"/>
      <c r="E466" s="48"/>
      <c r="F466" s="48"/>
    </row>
    <row r="467" spans="2:6" ht="12.75" customHeight="1" x14ac:dyDescent="0.3">
      <c r="B467" s="48"/>
      <c r="C467" s="48"/>
      <c r="D467" s="48"/>
      <c r="E467" s="48"/>
      <c r="F467" s="48"/>
    </row>
    <row r="468" spans="2:6" ht="12.75" customHeight="1" x14ac:dyDescent="0.3">
      <c r="B468" s="48"/>
      <c r="C468" s="48"/>
      <c r="D468" s="48"/>
      <c r="E468" s="48"/>
      <c r="F468" s="48"/>
    </row>
    <row r="469" spans="2:6" ht="12.75" customHeight="1" x14ac:dyDescent="0.3">
      <c r="B469" s="48"/>
      <c r="C469" s="48"/>
      <c r="D469" s="48"/>
      <c r="E469" s="48"/>
      <c r="F469" s="48"/>
    </row>
    <row r="470" spans="2:6" ht="12.75" customHeight="1" x14ac:dyDescent="0.3">
      <c r="B470" s="48"/>
      <c r="C470" s="48"/>
      <c r="D470" s="48"/>
      <c r="E470" s="48"/>
      <c r="F470" s="48"/>
    </row>
    <row r="471" spans="2:6" ht="12.75" customHeight="1" x14ac:dyDescent="0.3">
      <c r="B471" s="48"/>
      <c r="C471" s="48"/>
      <c r="D471" s="48"/>
      <c r="E471" s="48"/>
      <c r="F471" s="48"/>
    </row>
    <row r="472" spans="2:6" ht="12.75" customHeight="1" x14ac:dyDescent="0.3">
      <c r="B472" s="48"/>
      <c r="C472" s="48"/>
      <c r="D472" s="48"/>
      <c r="E472" s="48"/>
      <c r="F472" s="48"/>
    </row>
    <row r="473" spans="2:6" ht="12.75" customHeight="1" x14ac:dyDescent="0.3">
      <c r="B473" s="48"/>
      <c r="C473" s="48"/>
      <c r="D473" s="48"/>
      <c r="E473" s="48"/>
      <c r="F473" s="48"/>
    </row>
    <row r="474" spans="2:6" ht="12.75" customHeight="1" x14ac:dyDescent="0.3">
      <c r="B474" s="48"/>
      <c r="C474" s="48"/>
      <c r="D474" s="48"/>
      <c r="E474" s="48"/>
      <c r="F474" s="48"/>
    </row>
    <row r="475" spans="2:6" ht="12.75" customHeight="1" x14ac:dyDescent="0.3">
      <c r="B475" s="48"/>
      <c r="C475" s="48"/>
      <c r="D475" s="48"/>
      <c r="E475" s="48"/>
      <c r="F475" s="48"/>
    </row>
    <row r="476" spans="2:6" ht="12.75" customHeight="1" x14ac:dyDescent="0.3">
      <c r="B476" s="48"/>
      <c r="C476" s="48"/>
      <c r="D476" s="48"/>
      <c r="E476" s="48"/>
      <c r="F476" s="48"/>
    </row>
    <row r="477" spans="2:6" ht="12.75" customHeight="1" x14ac:dyDescent="0.3">
      <c r="B477" s="48"/>
      <c r="C477" s="48"/>
      <c r="D477" s="48"/>
      <c r="E477" s="48"/>
      <c r="F477" s="48"/>
    </row>
    <row r="478" spans="2:6" ht="12.75" customHeight="1" x14ac:dyDescent="0.3">
      <c r="B478" s="48"/>
      <c r="C478" s="48"/>
      <c r="D478" s="48"/>
      <c r="E478" s="48"/>
      <c r="F478" s="48"/>
    </row>
    <row r="479" spans="2:6" ht="12.75" customHeight="1" x14ac:dyDescent="0.3">
      <c r="B479" s="48"/>
      <c r="C479" s="48"/>
      <c r="D479" s="48"/>
      <c r="E479" s="48"/>
      <c r="F479" s="48"/>
    </row>
    <row r="480" spans="2:6" ht="12.75" customHeight="1" x14ac:dyDescent="0.3">
      <c r="B480" s="48"/>
      <c r="C480" s="48"/>
      <c r="D480" s="48"/>
      <c r="E480" s="48"/>
      <c r="F480" s="48"/>
    </row>
    <row r="481" spans="2:6" ht="12.75" customHeight="1" x14ac:dyDescent="0.3">
      <c r="B481" s="48"/>
      <c r="C481" s="48"/>
      <c r="D481" s="48"/>
      <c r="E481" s="48"/>
      <c r="F481" s="48"/>
    </row>
    <row r="482" spans="2:6" ht="12.75" customHeight="1" x14ac:dyDescent="0.3">
      <c r="B482" s="48"/>
      <c r="C482" s="48"/>
      <c r="D482" s="48"/>
      <c r="E482" s="48"/>
      <c r="F482" s="48"/>
    </row>
    <row r="483" spans="2:6" ht="12.75" customHeight="1" x14ac:dyDescent="0.3">
      <c r="B483" s="48"/>
      <c r="C483" s="48"/>
      <c r="D483" s="48"/>
      <c r="E483" s="48"/>
      <c r="F483" s="48"/>
    </row>
    <row r="484" spans="2:6" ht="12.75" customHeight="1" x14ac:dyDescent="0.3">
      <c r="B484" s="48"/>
      <c r="C484" s="48"/>
      <c r="D484" s="48"/>
      <c r="E484" s="48"/>
      <c r="F484" s="48"/>
    </row>
    <row r="485" spans="2:6" ht="12.75" customHeight="1" x14ac:dyDescent="0.3">
      <c r="B485" s="48"/>
      <c r="C485" s="48"/>
      <c r="D485" s="48"/>
      <c r="E485" s="48"/>
      <c r="F485" s="48"/>
    </row>
    <row r="486" spans="2:6" ht="12.75" customHeight="1" x14ac:dyDescent="0.3">
      <c r="B486" s="48"/>
      <c r="C486" s="48"/>
      <c r="D486" s="48"/>
      <c r="E486" s="48"/>
      <c r="F486" s="48"/>
    </row>
    <row r="487" spans="2:6" ht="12.75" customHeight="1" x14ac:dyDescent="0.3">
      <c r="B487" s="48"/>
      <c r="C487" s="48"/>
      <c r="D487" s="48"/>
      <c r="E487" s="48"/>
      <c r="F487" s="48"/>
    </row>
    <row r="488" spans="2:6" ht="12.75" customHeight="1" x14ac:dyDescent="0.3">
      <c r="B488" s="48"/>
      <c r="C488" s="48"/>
      <c r="D488" s="48"/>
      <c r="E488" s="48"/>
      <c r="F488" s="48"/>
    </row>
    <row r="489" spans="2:6" ht="12.75" customHeight="1" x14ac:dyDescent="0.3">
      <c r="B489" s="48"/>
      <c r="C489" s="48"/>
      <c r="D489" s="48"/>
      <c r="E489" s="48"/>
      <c r="F489" s="48"/>
    </row>
    <row r="490" spans="2:6" ht="12.75" customHeight="1" x14ac:dyDescent="0.3">
      <c r="B490" s="48"/>
      <c r="C490" s="48"/>
      <c r="D490" s="48"/>
      <c r="E490" s="48"/>
      <c r="F490" s="48"/>
    </row>
    <row r="491" spans="2:6" ht="12.75" customHeight="1" x14ac:dyDescent="0.3">
      <c r="B491" s="48"/>
      <c r="C491" s="48"/>
      <c r="D491" s="48"/>
      <c r="E491" s="48"/>
      <c r="F491" s="48"/>
    </row>
    <row r="492" spans="2:6" ht="12.75" customHeight="1" x14ac:dyDescent="0.3">
      <c r="B492" s="48"/>
      <c r="C492" s="48"/>
      <c r="D492" s="48"/>
      <c r="E492" s="48"/>
      <c r="F492" s="48"/>
    </row>
    <row r="493" spans="2:6" ht="12.75" customHeight="1" x14ac:dyDescent="0.3">
      <c r="B493" s="48"/>
      <c r="C493" s="48"/>
      <c r="D493" s="48"/>
      <c r="E493" s="48"/>
      <c r="F493" s="48"/>
    </row>
    <row r="494" spans="2:6" ht="12.75" customHeight="1" x14ac:dyDescent="0.3">
      <c r="B494" s="48"/>
      <c r="C494" s="48"/>
      <c r="D494" s="48"/>
      <c r="E494" s="48"/>
      <c r="F494" s="48"/>
    </row>
    <row r="495" spans="2:6" ht="12.75" customHeight="1" x14ac:dyDescent="0.3">
      <c r="B495" s="48"/>
      <c r="C495" s="48"/>
      <c r="D495" s="48"/>
      <c r="E495" s="48"/>
      <c r="F495" s="48"/>
    </row>
    <row r="496" spans="2:6" ht="12.75" customHeight="1" x14ac:dyDescent="0.3">
      <c r="B496" s="48"/>
      <c r="C496" s="48"/>
      <c r="D496" s="48"/>
      <c r="E496" s="48"/>
      <c r="F496" s="48"/>
    </row>
    <row r="497" spans="2:6" ht="12.75" customHeight="1" x14ac:dyDescent="0.3">
      <c r="B497" s="48"/>
      <c r="C497" s="48"/>
      <c r="D497" s="48"/>
      <c r="E497" s="48"/>
      <c r="F497" s="48"/>
    </row>
    <row r="498" spans="2:6" ht="12.75" customHeight="1" x14ac:dyDescent="0.3">
      <c r="B498" s="48"/>
      <c r="C498" s="48"/>
      <c r="D498" s="48"/>
      <c r="E498" s="48"/>
      <c r="F498" s="48"/>
    </row>
    <row r="499" spans="2:6" ht="12.75" customHeight="1" x14ac:dyDescent="0.3">
      <c r="B499" s="48"/>
      <c r="C499" s="48"/>
      <c r="D499" s="48"/>
      <c r="E499" s="48"/>
      <c r="F499" s="48"/>
    </row>
    <row r="500" spans="2:6" ht="12.75" customHeight="1" x14ac:dyDescent="0.3">
      <c r="B500" s="48"/>
      <c r="C500" s="48"/>
      <c r="D500" s="48"/>
      <c r="E500" s="48"/>
      <c r="F500" s="48"/>
    </row>
    <row r="501" spans="2:6" ht="12.75" customHeight="1" x14ac:dyDescent="0.3">
      <c r="B501" s="48"/>
      <c r="C501" s="48"/>
      <c r="D501" s="48"/>
      <c r="E501" s="48"/>
      <c r="F501" s="48"/>
    </row>
    <row r="502" spans="2:6" ht="12.75" customHeight="1" x14ac:dyDescent="0.3">
      <c r="B502" s="48"/>
      <c r="C502" s="48"/>
      <c r="D502" s="48"/>
      <c r="E502" s="48"/>
      <c r="F502" s="48"/>
    </row>
    <row r="503" spans="2:6" ht="12.75" customHeight="1" x14ac:dyDescent="0.3">
      <c r="B503" s="48"/>
      <c r="C503" s="48"/>
      <c r="D503" s="48"/>
      <c r="E503" s="48"/>
      <c r="F503" s="48"/>
    </row>
    <row r="504" spans="2:6" ht="12.75" customHeight="1" x14ac:dyDescent="0.3">
      <c r="B504" s="48"/>
      <c r="C504" s="48"/>
      <c r="D504" s="48"/>
      <c r="E504" s="48"/>
      <c r="F504" s="48"/>
    </row>
    <row r="505" spans="2:6" ht="12.75" customHeight="1" x14ac:dyDescent="0.3">
      <c r="B505" s="48"/>
      <c r="C505" s="48"/>
      <c r="D505" s="48"/>
      <c r="E505" s="48"/>
      <c r="F505" s="48"/>
    </row>
    <row r="506" spans="2:6" ht="12.75" customHeight="1" x14ac:dyDescent="0.3">
      <c r="B506" s="48"/>
      <c r="C506" s="48"/>
      <c r="D506" s="48"/>
      <c r="E506" s="48"/>
      <c r="F506" s="48"/>
    </row>
    <row r="507" spans="2:6" ht="12.75" customHeight="1" x14ac:dyDescent="0.3">
      <c r="B507" s="48"/>
      <c r="C507" s="48"/>
      <c r="D507" s="48"/>
      <c r="E507" s="48"/>
      <c r="F507" s="48"/>
    </row>
    <row r="508" spans="2:6" ht="12.75" customHeight="1" x14ac:dyDescent="0.3">
      <c r="B508" s="48"/>
      <c r="C508" s="48"/>
      <c r="D508" s="48"/>
      <c r="E508" s="48"/>
      <c r="F508" s="48"/>
    </row>
    <row r="509" spans="2:6" ht="12.75" customHeight="1" x14ac:dyDescent="0.3">
      <c r="B509" s="48"/>
      <c r="C509" s="48"/>
      <c r="D509" s="48"/>
      <c r="E509" s="48"/>
      <c r="F509" s="48"/>
    </row>
    <row r="510" spans="2:6" ht="12.75" customHeight="1" x14ac:dyDescent="0.3">
      <c r="B510" s="48"/>
      <c r="C510" s="48"/>
      <c r="D510" s="48"/>
      <c r="E510" s="48"/>
      <c r="F510" s="48"/>
    </row>
    <row r="511" spans="2:6" ht="12.75" customHeight="1" x14ac:dyDescent="0.3">
      <c r="B511" s="48"/>
      <c r="C511" s="48"/>
      <c r="D511" s="48"/>
      <c r="E511" s="48"/>
      <c r="F511" s="48"/>
    </row>
    <row r="512" spans="2:6" ht="12.75" customHeight="1" x14ac:dyDescent="0.3">
      <c r="B512" s="48"/>
      <c r="C512" s="48"/>
      <c r="D512" s="48"/>
      <c r="E512" s="48"/>
      <c r="F512" s="48"/>
    </row>
    <row r="513" spans="2:6" ht="12.75" customHeight="1" x14ac:dyDescent="0.3">
      <c r="B513" s="48"/>
      <c r="C513" s="48"/>
      <c r="D513" s="48"/>
      <c r="E513" s="48"/>
      <c r="F513" s="48"/>
    </row>
    <row r="514" spans="2:6" ht="12.75" customHeight="1" x14ac:dyDescent="0.3">
      <c r="B514" s="48"/>
      <c r="C514" s="48"/>
      <c r="D514" s="48"/>
      <c r="E514" s="48"/>
      <c r="F514" s="48"/>
    </row>
    <row r="515" spans="2:6" ht="12.75" customHeight="1" x14ac:dyDescent="0.3">
      <c r="B515" s="48"/>
      <c r="C515" s="48"/>
      <c r="D515" s="48"/>
      <c r="E515" s="48"/>
      <c r="F515" s="48"/>
    </row>
    <row r="516" spans="2:6" ht="12.75" customHeight="1" x14ac:dyDescent="0.3">
      <c r="B516" s="48"/>
      <c r="C516" s="48"/>
      <c r="D516" s="48"/>
      <c r="E516" s="48"/>
      <c r="F516" s="48"/>
    </row>
    <row r="517" spans="2:6" ht="12.75" customHeight="1" x14ac:dyDescent="0.3">
      <c r="B517" s="48"/>
      <c r="C517" s="48"/>
      <c r="D517" s="48"/>
      <c r="E517" s="48"/>
      <c r="F517" s="48"/>
    </row>
    <row r="518" spans="2:6" ht="12.75" customHeight="1" x14ac:dyDescent="0.3">
      <c r="B518" s="48"/>
      <c r="C518" s="48"/>
      <c r="D518" s="48"/>
      <c r="E518" s="48"/>
      <c r="F518" s="48"/>
    </row>
    <row r="519" spans="2:6" ht="12.75" customHeight="1" x14ac:dyDescent="0.3">
      <c r="B519" s="48"/>
      <c r="C519" s="48"/>
      <c r="D519" s="48"/>
      <c r="E519" s="48"/>
      <c r="F519" s="48"/>
    </row>
    <row r="520" spans="2:6" ht="12.75" customHeight="1" x14ac:dyDescent="0.3">
      <c r="B520" s="48"/>
      <c r="C520" s="48"/>
      <c r="D520" s="48"/>
      <c r="E520" s="48"/>
      <c r="F520" s="48"/>
    </row>
    <row r="521" spans="2:6" ht="12.75" customHeight="1" x14ac:dyDescent="0.3">
      <c r="B521" s="48"/>
      <c r="C521" s="48"/>
      <c r="D521" s="48"/>
      <c r="E521" s="48"/>
      <c r="F521" s="48"/>
    </row>
    <row r="522" spans="2:6" ht="12.75" customHeight="1" x14ac:dyDescent="0.3">
      <c r="B522" s="48"/>
      <c r="C522" s="48"/>
      <c r="D522" s="48"/>
      <c r="E522" s="48"/>
      <c r="F522" s="48"/>
    </row>
    <row r="523" spans="2:6" ht="12.75" customHeight="1" x14ac:dyDescent="0.3">
      <c r="B523" s="48"/>
      <c r="C523" s="48"/>
      <c r="D523" s="48"/>
      <c r="E523" s="48"/>
      <c r="F523" s="48"/>
    </row>
    <row r="524" spans="2:6" ht="12.75" customHeight="1" x14ac:dyDescent="0.3">
      <c r="B524" s="48"/>
      <c r="C524" s="48"/>
      <c r="D524" s="48"/>
      <c r="E524" s="48"/>
      <c r="F524" s="48"/>
    </row>
    <row r="525" spans="2:6" ht="12.75" customHeight="1" x14ac:dyDescent="0.3">
      <c r="B525" s="48"/>
      <c r="C525" s="48"/>
      <c r="D525" s="48"/>
      <c r="E525" s="48"/>
      <c r="F525" s="48"/>
    </row>
    <row r="526" spans="2:6" ht="12.75" customHeight="1" x14ac:dyDescent="0.3">
      <c r="B526" s="48"/>
      <c r="C526" s="48"/>
      <c r="D526" s="48"/>
      <c r="E526" s="48"/>
      <c r="F526" s="48"/>
    </row>
    <row r="527" spans="2:6" ht="12.75" customHeight="1" x14ac:dyDescent="0.3">
      <c r="B527" s="48"/>
      <c r="C527" s="48"/>
      <c r="D527" s="48"/>
      <c r="E527" s="48"/>
      <c r="F527" s="48"/>
    </row>
    <row r="528" spans="2:6" ht="12.75" customHeight="1" x14ac:dyDescent="0.3">
      <c r="B528" s="48"/>
      <c r="C528" s="48"/>
      <c r="D528" s="48"/>
      <c r="E528" s="48"/>
      <c r="F528" s="48"/>
    </row>
    <row r="529" spans="2:6" ht="12.75" customHeight="1" x14ac:dyDescent="0.3">
      <c r="B529" s="48"/>
      <c r="C529" s="48"/>
      <c r="D529" s="48"/>
      <c r="E529" s="48"/>
      <c r="F529" s="48"/>
    </row>
    <row r="530" spans="2:6" ht="12.75" customHeight="1" x14ac:dyDescent="0.3">
      <c r="B530" s="48"/>
      <c r="C530" s="48"/>
      <c r="D530" s="48"/>
      <c r="E530" s="48"/>
      <c r="F530" s="48"/>
    </row>
    <row r="531" spans="2:6" ht="12.75" customHeight="1" x14ac:dyDescent="0.3">
      <c r="B531" s="48"/>
      <c r="C531" s="48"/>
      <c r="D531" s="48"/>
      <c r="E531" s="48"/>
      <c r="F531" s="48"/>
    </row>
    <row r="532" spans="2:6" ht="12.75" customHeight="1" x14ac:dyDescent="0.3">
      <c r="B532" s="48"/>
      <c r="C532" s="48"/>
      <c r="D532" s="48"/>
      <c r="E532" s="48"/>
      <c r="F532" s="48"/>
    </row>
    <row r="533" spans="2:6" ht="12.75" customHeight="1" x14ac:dyDescent="0.3">
      <c r="B533" s="48"/>
      <c r="C533" s="48"/>
      <c r="D533" s="48"/>
      <c r="E533" s="48"/>
      <c r="F533" s="48"/>
    </row>
    <row r="534" spans="2:6" ht="12.75" customHeight="1" x14ac:dyDescent="0.3">
      <c r="B534" s="48"/>
      <c r="C534" s="48"/>
      <c r="D534" s="48"/>
      <c r="E534" s="48"/>
      <c r="F534" s="48"/>
    </row>
    <row r="535" spans="2:6" ht="12.75" customHeight="1" x14ac:dyDescent="0.3">
      <c r="B535" s="48"/>
      <c r="C535" s="48"/>
      <c r="D535" s="48"/>
      <c r="E535" s="48"/>
      <c r="F535" s="48"/>
    </row>
    <row r="536" spans="2:6" ht="12.75" customHeight="1" x14ac:dyDescent="0.3">
      <c r="B536" s="48"/>
      <c r="C536" s="48"/>
      <c r="D536" s="48"/>
      <c r="E536" s="48"/>
      <c r="F536" s="48"/>
    </row>
    <row r="537" spans="2:6" ht="12.75" customHeight="1" x14ac:dyDescent="0.3">
      <c r="B537" s="48"/>
      <c r="C537" s="48"/>
      <c r="D537" s="48"/>
      <c r="E537" s="48"/>
      <c r="F537" s="48"/>
    </row>
    <row r="538" spans="2:6" ht="12.75" customHeight="1" x14ac:dyDescent="0.3">
      <c r="B538" s="48"/>
      <c r="C538" s="48"/>
      <c r="D538" s="48"/>
      <c r="E538" s="48"/>
      <c r="F538" s="48"/>
    </row>
    <row r="539" spans="2:6" ht="12.75" customHeight="1" x14ac:dyDescent="0.3">
      <c r="B539" s="48"/>
      <c r="C539" s="48"/>
      <c r="D539" s="48"/>
      <c r="E539" s="48"/>
      <c r="F539" s="48"/>
    </row>
    <row r="540" spans="2:6" ht="12.75" customHeight="1" x14ac:dyDescent="0.3">
      <c r="B540" s="48"/>
      <c r="C540" s="48"/>
      <c r="D540" s="48"/>
      <c r="E540" s="48"/>
      <c r="F540" s="48"/>
    </row>
    <row r="541" spans="2:6" ht="12.75" customHeight="1" x14ac:dyDescent="0.3">
      <c r="B541" s="48"/>
      <c r="C541" s="48"/>
      <c r="D541" s="48"/>
      <c r="E541" s="48"/>
      <c r="F541" s="48"/>
    </row>
    <row r="542" spans="2:6" ht="12.75" customHeight="1" x14ac:dyDescent="0.3">
      <c r="B542" s="48"/>
      <c r="C542" s="48"/>
      <c r="D542" s="48"/>
      <c r="E542" s="48"/>
      <c r="F542" s="48"/>
    </row>
    <row r="543" spans="2:6" ht="12.75" customHeight="1" x14ac:dyDescent="0.3">
      <c r="B543" s="48"/>
      <c r="C543" s="48"/>
      <c r="D543" s="48"/>
      <c r="E543" s="48"/>
      <c r="F543" s="48"/>
    </row>
    <row r="544" spans="2:6" ht="12.75" customHeight="1" x14ac:dyDescent="0.3">
      <c r="B544" s="48"/>
      <c r="C544" s="48"/>
      <c r="D544" s="48"/>
      <c r="E544" s="48"/>
      <c r="F544" s="48"/>
    </row>
    <row r="545" spans="2:6" ht="12.75" customHeight="1" x14ac:dyDescent="0.3">
      <c r="B545" s="48"/>
      <c r="C545" s="48"/>
      <c r="D545" s="48"/>
      <c r="E545" s="48"/>
      <c r="F545" s="48"/>
    </row>
    <row r="546" spans="2:6" ht="12.75" customHeight="1" x14ac:dyDescent="0.3">
      <c r="B546" s="48"/>
      <c r="C546" s="48"/>
      <c r="D546" s="48"/>
      <c r="E546" s="48"/>
      <c r="F546" s="48"/>
    </row>
    <row r="547" spans="2:6" ht="12.75" customHeight="1" x14ac:dyDescent="0.3">
      <c r="B547" s="48"/>
      <c r="C547" s="48"/>
      <c r="D547" s="48"/>
      <c r="E547" s="48"/>
      <c r="F547" s="48"/>
    </row>
    <row r="548" spans="2:6" ht="12.75" customHeight="1" x14ac:dyDescent="0.3">
      <c r="B548" s="48"/>
      <c r="C548" s="48"/>
      <c r="D548" s="48"/>
      <c r="E548" s="48"/>
      <c r="F548" s="48"/>
    </row>
    <row r="549" spans="2:6" ht="12.75" customHeight="1" x14ac:dyDescent="0.3">
      <c r="B549" s="48"/>
      <c r="C549" s="48"/>
      <c r="D549" s="48"/>
      <c r="E549" s="48"/>
      <c r="F549" s="48"/>
    </row>
    <row r="550" spans="2:6" ht="12.75" customHeight="1" x14ac:dyDescent="0.3">
      <c r="B550" s="48"/>
      <c r="C550" s="48"/>
      <c r="D550" s="48"/>
      <c r="E550" s="48"/>
      <c r="F550" s="48"/>
    </row>
    <row r="551" spans="2:6" ht="12.75" customHeight="1" x14ac:dyDescent="0.3">
      <c r="B551" s="48"/>
      <c r="C551" s="48"/>
      <c r="D551" s="48"/>
      <c r="E551" s="48"/>
      <c r="F551" s="48"/>
    </row>
    <row r="552" spans="2:6" ht="12.75" customHeight="1" x14ac:dyDescent="0.3">
      <c r="B552" s="48"/>
      <c r="C552" s="48"/>
      <c r="D552" s="48"/>
      <c r="E552" s="48"/>
      <c r="F552" s="48"/>
    </row>
    <row r="553" spans="2:6" ht="12.75" customHeight="1" x14ac:dyDescent="0.3">
      <c r="B553" s="48"/>
      <c r="C553" s="48"/>
      <c r="D553" s="48"/>
      <c r="E553" s="48"/>
      <c r="F553" s="48"/>
    </row>
    <row r="554" spans="2:6" ht="12.75" customHeight="1" x14ac:dyDescent="0.3">
      <c r="B554" s="48"/>
      <c r="C554" s="48"/>
      <c r="D554" s="48"/>
      <c r="E554" s="48"/>
      <c r="F554" s="48"/>
    </row>
    <row r="555" spans="2:6" ht="12.75" customHeight="1" x14ac:dyDescent="0.3">
      <c r="B555" s="48"/>
      <c r="C555" s="48"/>
      <c r="D555" s="48"/>
      <c r="E555" s="48"/>
      <c r="F555" s="48"/>
    </row>
    <row r="556" spans="2:6" ht="12.75" customHeight="1" x14ac:dyDescent="0.3">
      <c r="B556" s="48"/>
      <c r="C556" s="48"/>
      <c r="D556" s="48"/>
      <c r="E556" s="48"/>
      <c r="F556" s="48"/>
    </row>
    <row r="557" spans="2:6" ht="12.75" customHeight="1" x14ac:dyDescent="0.3">
      <c r="B557" s="48"/>
      <c r="C557" s="48"/>
      <c r="D557" s="48"/>
      <c r="E557" s="48"/>
      <c r="F557" s="48"/>
    </row>
    <row r="558" spans="2:6" ht="12.75" customHeight="1" x14ac:dyDescent="0.3">
      <c r="B558" s="48"/>
      <c r="C558" s="48"/>
      <c r="D558" s="48"/>
      <c r="E558" s="48"/>
      <c r="F558" s="48"/>
    </row>
    <row r="559" spans="2:6" ht="12.75" customHeight="1" x14ac:dyDescent="0.3">
      <c r="B559" s="48"/>
      <c r="C559" s="48"/>
      <c r="D559" s="48"/>
      <c r="E559" s="48"/>
      <c r="F559" s="48"/>
    </row>
    <row r="560" spans="2:6" ht="12.75" customHeight="1" x14ac:dyDescent="0.3">
      <c r="B560" s="48"/>
      <c r="C560" s="48"/>
      <c r="D560" s="48"/>
      <c r="E560" s="48"/>
      <c r="F560" s="48"/>
    </row>
    <row r="561" spans="2:6" ht="12.75" customHeight="1" x14ac:dyDescent="0.3">
      <c r="B561" s="48"/>
      <c r="C561" s="48"/>
      <c r="D561" s="48"/>
      <c r="E561" s="48"/>
      <c r="F561" s="48"/>
    </row>
    <row r="562" spans="2:6" ht="12.75" customHeight="1" x14ac:dyDescent="0.3">
      <c r="B562" s="48"/>
      <c r="C562" s="48"/>
      <c r="D562" s="48"/>
      <c r="E562" s="48"/>
      <c r="F562" s="48"/>
    </row>
    <row r="563" spans="2:6" ht="12.75" customHeight="1" x14ac:dyDescent="0.3">
      <c r="B563" s="48"/>
      <c r="C563" s="48"/>
      <c r="D563" s="48"/>
      <c r="E563" s="48"/>
      <c r="F563" s="48"/>
    </row>
    <row r="564" spans="2:6" ht="12.75" customHeight="1" x14ac:dyDescent="0.3">
      <c r="B564" s="48"/>
      <c r="C564" s="48"/>
      <c r="D564" s="48"/>
      <c r="E564" s="48"/>
      <c r="F564" s="48"/>
    </row>
    <row r="565" spans="2:6" ht="12.75" customHeight="1" x14ac:dyDescent="0.3">
      <c r="B565" s="48"/>
      <c r="C565" s="48"/>
      <c r="D565" s="48"/>
      <c r="E565" s="48"/>
      <c r="F565" s="48"/>
    </row>
    <row r="566" spans="2:6" ht="12.75" customHeight="1" x14ac:dyDescent="0.3">
      <c r="B566" s="48"/>
      <c r="C566" s="48"/>
      <c r="D566" s="48"/>
      <c r="E566" s="48"/>
      <c r="F566" s="48"/>
    </row>
    <row r="567" spans="2:6" ht="12.75" customHeight="1" x14ac:dyDescent="0.3">
      <c r="B567" s="48"/>
      <c r="C567" s="48"/>
      <c r="D567" s="48"/>
      <c r="E567" s="48"/>
      <c r="F567" s="48"/>
    </row>
    <row r="568" spans="2:6" ht="12.75" customHeight="1" x14ac:dyDescent="0.3">
      <c r="B568" s="48"/>
      <c r="C568" s="48"/>
      <c r="D568" s="48"/>
      <c r="E568" s="48"/>
      <c r="F568" s="48"/>
    </row>
    <row r="569" spans="2:6" ht="12.75" customHeight="1" x14ac:dyDescent="0.3">
      <c r="B569" s="48"/>
      <c r="C569" s="48"/>
      <c r="D569" s="48"/>
      <c r="E569" s="48"/>
      <c r="F569" s="48"/>
    </row>
    <row r="570" spans="2:6" ht="12.75" customHeight="1" x14ac:dyDescent="0.3">
      <c r="B570" s="48"/>
      <c r="C570" s="48"/>
      <c r="D570" s="48"/>
      <c r="E570" s="48"/>
      <c r="F570" s="48"/>
    </row>
    <row r="571" spans="2:6" ht="12.75" customHeight="1" x14ac:dyDescent="0.3">
      <c r="B571" s="48"/>
      <c r="C571" s="48"/>
      <c r="D571" s="48"/>
      <c r="E571" s="48"/>
      <c r="F571" s="48"/>
    </row>
    <row r="572" spans="2:6" ht="12.75" customHeight="1" x14ac:dyDescent="0.3">
      <c r="B572" s="48"/>
      <c r="C572" s="48"/>
      <c r="D572" s="48"/>
      <c r="E572" s="48"/>
      <c r="F572" s="48"/>
    </row>
    <row r="573" spans="2:6" ht="12.75" customHeight="1" x14ac:dyDescent="0.3">
      <c r="B573" s="48"/>
      <c r="C573" s="48"/>
      <c r="D573" s="48"/>
      <c r="E573" s="48"/>
      <c r="F573" s="48"/>
    </row>
    <row r="574" spans="2:6" ht="12.75" customHeight="1" x14ac:dyDescent="0.3">
      <c r="B574" s="48"/>
      <c r="C574" s="48"/>
      <c r="D574" s="48"/>
      <c r="E574" s="48"/>
      <c r="F574" s="48"/>
    </row>
    <row r="575" spans="2:6" ht="12.75" customHeight="1" x14ac:dyDescent="0.3">
      <c r="B575" s="48"/>
      <c r="C575" s="48"/>
      <c r="D575" s="48"/>
      <c r="E575" s="48"/>
      <c r="F575" s="48"/>
    </row>
    <row r="576" spans="2:6" ht="12.75" customHeight="1" x14ac:dyDescent="0.3">
      <c r="B576" s="48"/>
      <c r="C576" s="48"/>
      <c r="D576" s="48"/>
      <c r="E576" s="48"/>
      <c r="F576" s="48"/>
    </row>
    <row r="577" spans="2:6" ht="12.75" customHeight="1" x14ac:dyDescent="0.3">
      <c r="B577" s="48"/>
      <c r="C577" s="48"/>
      <c r="D577" s="48"/>
      <c r="E577" s="48"/>
      <c r="F577" s="48"/>
    </row>
    <row r="578" spans="2:6" ht="12.75" customHeight="1" x14ac:dyDescent="0.3">
      <c r="B578" s="48"/>
      <c r="C578" s="48"/>
      <c r="D578" s="48"/>
      <c r="E578" s="48"/>
      <c r="F578" s="48"/>
    </row>
    <row r="579" spans="2:6" ht="12.75" customHeight="1" x14ac:dyDescent="0.3">
      <c r="B579" s="48"/>
      <c r="C579" s="48"/>
      <c r="D579" s="48"/>
      <c r="E579" s="48"/>
      <c r="F579" s="48"/>
    </row>
    <row r="580" spans="2:6" ht="12.75" customHeight="1" x14ac:dyDescent="0.3">
      <c r="B580" s="48"/>
      <c r="C580" s="48"/>
      <c r="D580" s="48"/>
      <c r="E580" s="48"/>
      <c r="F580" s="48"/>
    </row>
    <row r="581" spans="2:6" ht="12.75" customHeight="1" x14ac:dyDescent="0.3">
      <c r="B581" s="48"/>
      <c r="C581" s="48"/>
      <c r="D581" s="48"/>
      <c r="E581" s="48"/>
      <c r="F581" s="48"/>
    </row>
    <row r="582" spans="2:6" ht="12.75" customHeight="1" x14ac:dyDescent="0.3">
      <c r="B582" s="48"/>
      <c r="C582" s="48"/>
      <c r="D582" s="48"/>
      <c r="E582" s="48"/>
      <c r="F582" s="48"/>
    </row>
    <row r="583" spans="2:6" ht="12.75" customHeight="1" x14ac:dyDescent="0.3">
      <c r="B583" s="48"/>
      <c r="C583" s="48"/>
      <c r="D583" s="48"/>
      <c r="E583" s="48"/>
      <c r="F583" s="48"/>
    </row>
    <row r="584" spans="2:6" ht="12.75" customHeight="1" x14ac:dyDescent="0.3">
      <c r="B584" s="48"/>
      <c r="C584" s="48"/>
      <c r="D584" s="48"/>
      <c r="E584" s="48"/>
      <c r="F584" s="48"/>
    </row>
    <row r="585" spans="2:6" ht="12.75" customHeight="1" x14ac:dyDescent="0.3">
      <c r="B585" s="48"/>
      <c r="C585" s="48"/>
      <c r="D585" s="48"/>
      <c r="E585" s="48"/>
      <c r="F585" s="48"/>
    </row>
    <row r="586" spans="2:6" ht="12.75" customHeight="1" x14ac:dyDescent="0.3">
      <c r="B586" s="48"/>
      <c r="C586" s="48"/>
      <c r="D586" s="48"/>
      <c r="E586" s="48"/>
      <c r="F586" s="48"/>
    </row>
    <row r="587" spans="2:6" ht="12.75" customHeight="1" x14ac:dyDescent="0.3">
      <c r="B587" s="48"/>
      <c r="C587" s="48"/>
      <c r="D587" s="48"/>
      <c r="E587" s="48"/>
      <c r="F587" s="48"/>
    </row>
    <row r="588" spans="2:6" ht="12.75" customHeight="1" x14ac:dyDescent="0.3">
      <c r="B588" s="48"/>
      <c r="C588" s="48"/>
      <c r="D588" s="48"/>
      <c r="E588" s="48"/>
      <c r="F588" s="48"/>
    </row>
    <row r="589" spans="2:6" ht="12.75" customHeight="1" x14ac:dyDescent="0.3">
      <c r="B589" s="48"/>
      <c r="C589" s="48"/>
      <c r="D589" s="48"/>
      <c r="E589" s="48"/>
      <c r="F589" s="48"/>
    </row>
    <row r="590" spans="2:6" ht="12.75" customHeight="1" x14ac:dyDescent="0.3">
      <c r="B590" s="48"/>
      <c r="C590" s="48"/>
      <c r="D590" s="48"/>
      <c r="E590" s="48"/>
      <c r="F590" s="48"/>
    </row>
    <row r="591" spans="2:6" ht="12.75" customHeight="1" x14ac:dyDescent="0.3">
      <c r="B591" s="48"/>
      <c r="C591" s="48"/>
      <c r="D591" s="48"/>
      <c r="E591" s="48"/>
      <c r="F591" s="48"/>
    </row>
    <row r="592" spans="2:6" ht="12.75" customHeight="1" x14ac:dyDescent="0.3">
      <c r="B592" s="48"/>
      <c r="C592" s="48"/>
      <c r="D592" s="48"/>
      <c r="E592" s="48"/>
      <c r="F592" s="48"/>
    </row>
    <row r="593" spans="2:6" ht="12.75" customHeight="1" x14ac:dyDescent="0.3">
      <c r="B593" s="48"/>
      <c r="C593" s="48"/>
      <c r="D593" s="48"/>
      <c r="E593" s="48"/>
      <c r="F593" s="48"/>
    </row>
    <row r="594" spans="2:6" ht="12.75" customHeight="1" x14ac:dyDescent="0.3">
      <c r="B594" s="48"/>
      <c r="C594" s="48"/>
      <c r="D594" s="48"/>
      <c r="E594" s="48"/>
      <c r="F594" s="48"/>
    </row>
    <row r="595" spans="2:6" ht="12.75" customHeight="1" x14ac:dyDescent="0.3">
      <c r="B595" s="48"/>
      <c r="C595" s="48"/>
      <c r="D595" s="48"/>
      <c r="E595" s="48"/>
      <c r="F595" s="48"/>
    </row>
    <row r="596" spans="2:6" ht="12.75" customHeight="1" x14ac:dyDescent="0.3">
      <c r="B596" s="48"/>
      <c r="C596" s="48"/>
      <c r="D596" s="48"/>
      <c r="E596" s="48"/>
      <c r="F596" s="48"/>
    </row>
    <row r="597" spans="2:6" ht="12.75" customHeight="1" x14ac:dyDescent="0.3">
      <c r="B597" s="48"/>
      <c r="C597" s="48"/>
      <c r="D597" s="48"/>
      <c r="E597" s="48"/>
      <c r="F597" s="48"/>
    </row>
    <row r="598" spans="2:6" ht="12.75" customHeight="1" x14ac:dyDescent="0.3">
      <c r="B598" s="48"/>
      <c r="C598" s="48"/>
      <c r="D598" s="48"/>
      <c r="E598" s="48"/>
      <c r="F598" s="48"/>
    </row>
    <row r="599" spans="2:6" ht="12.75" customHeight="1" x14ac:dyDescent="0.3">
      <c r="B599" s="48"/>
      <c r="C599" s="48"/>
      <c r="D599" s="48"/>
      <c r="E599" s="48"/>
      <c r="F599" s="48"/>
    </row>
    <row r="600" spans="2:6" ht="12.75" customHeight="1" x14ac:dyDescent="0.3">
      <c r="B600" s="48"/>
      <c r="C600" s="48"/>
      <c r="D600" s="48"/>
      <c r="E600" s="48"/>
      <c r="F600" s="48"/>
    </row>
    <row r="601" spans="2:6" ht="12.75" customHeight="1" x14ac:dyDescent="0.3">
      <c r="B601" s="48"/>
      <c r="C601" s="48"/>
      <c r="D601" s="48"/>
      <c r="E601" s="48"/>
      <c r="F601" s="48"/>
    </row>
    <row r="602" spans="2:6" ht="12.75" customHeight="1" x14ac:dyDescent="0.3">
      <c r="B602" s="48"/>
      <c r="C602" s="48"/>
      <c r="D602" s="48"/>
      <c r="E602" s="48"/>
      <c r="F602" s="48"/>
    </row>
    <row r="603" spans="2:6" ht="12.75" customHeight="1" x14ac:dyDescent="0.3">
      <c r="B603" s="48"/>
      <c r="C603" s="48"/>
      <c r="D603" s="48"/>
      <c r="E603" s="48"/>
      <c r="F603" s="48"/>
    </row>
    <row r="604" spans="2:6" ht="12.75" customHeight="1" x14ac:dyDescent="0.3">
      <c r="B604" s="48"/>
      <c r="C604" s="48"/>
      <c r="D604" s="48"/>
      <c r="E604" s="48"/>
      <c r="F604" s="48"/>
    </row>
    <row r="605" spans="2:6" ht="12.75" customHeight="1" x14ac:dyDescent="0.3">
      <c r="B605" s="48"/>
      <c r="C605" s="48"/>
      <c r="D605" s="48"/>
      <c r="E605" s="48"/>
      <c r="F605" s="48"/>
    </row>
    <row r="606" spans="2:6" ht="12.75" customHeight="1" x14ac:dyDescent="0.3">
      <c r="B606" s="48"/>
      <c r="C606" s="48"/>
      <c r="D606" s="48"/>
      <c r="E606" s="48"/>
      <c r="F606" s="48"/>
    </row>
    <row r="607" spans="2:6" ht="12.75" customHeight="1" x14ac:dyDescent="0.3">
      <c r="B607" s="48"/>
      <c r="C607" s="48"/>
      <c r="D607" s="48"/>
      <c r="E607" s="48"/>
      <c r="F607" s="48"/>
    </row>
    <row r="608" spans="2:6" ht="12.75" customHeight="1" x14ac:dyDescent="0.3">
      <c r="B608" s="48"/>
      <c r="C608" s="48"/>
      <c r="D608" s="48"/>
      <c r="E608" s="48"/>
      <c r="F608" s="48"/>
    </row>
    <row r="609" spans="2:6" ht="12.75" customHeight="1" x14ac:dyDescent="0.3">
      <c r="B609" s="48"/>
      <c r="C609" s="48"/>
      <c r="D609" s="48"/>
      <c r="E609" s="48"/>
      <c r="F609" s="48"/>
    </row>
    <row r="610" spans="2:6" ht="12.75" customHeight="1" x14ac:dyDescent="0.3">
      <c r="B610" s="48"/>
      <c r="C610" s="48"/>
      <c r="D610" s="48"/>
      <c r="E610" s="48"/>
      <c r="F610" s="48"/>
    </row>
    <row r="611" spans="2:6" ht="12.75" customHeight="1" x14ac:dyDescent="0.3">
      <c r="B611" s="48"/>
      <c r="C611" s="48"/>
      <c r="D611" s="48"/>
      <c r="E611" s="48"/>
      <c r="F611" s="48"/>
    </row>
    <row r="612" spans="2:6" ht="12.75" customHeight="1" x14ac:dyDescent="0.3">
      <c r="B612" s="48"/>
      <c r="C612" s="48"/>
      <c r="D612" s="48"/>
      <c r="E612" s="48"/>
      <c r="F612" s="48"/>
    </row>
    <row r="613" spans="2:6" ht="12.75" customHeight="1" x14ac:dyDescent="0.3">
      <c r="B613" s="48"/>
      <c r="C613" s="48"/>
      <c r="D613" s="48"/>
      <c r="E613" s="48"/>
      <c r="F613" s="48"/>
    </row>
    <row r="614" spans="2:6" ht="12.75" customHeight="1" x14ac:dyDescent="0.3">
      <c r="B614" s="48"/>
      <c r="C614" s="48"/>
      <c r="D614" s="48"/>
      <c r="E614" s="48"/>
      <c r="F614" s="48"/>
    </row>
    <row r="615" spans="2:6" ht="12.75" customHeight="1" x14ac:dyDescent="0.3">
      <c r="B615" s="48"/>
      <c r="C615" s="48"/>
      <c r="D615" s="48"/>
      <c r="E615" s="48"/>
      <c r="F615" s="48"/>
    </row>
    <row r="616" spans="2:6" ht="12.75" customHeight="1" x14ac:dyDescent="0.3">
      <c r="B616" s="48"/>
      <c r="C616" s="48"/>
      <c r="D616" s="48"/>
      <c r="E616" s="48"/>
      <c r="F616" s="48"/>
    </row>
    <row r="617" spans="2:6" ht="12.75" customHeight="1" x14ac:dyDescent="0.3">
      <c r="B617" s="48"/>
      <c r="C617" s="48"/>
      <c r="D617" s="48"/>
      <c r="E617" s="48"/>
      <c r="F617" s="48"/>
    </row>
    <row r="618" spans="2:6" ht="12.75" customHeight="1" x14ac:dyDescent="0.3">
      <c r="B618" s="48"/>
      <c r="C618" s="48"/>
      <c r="D618" s="48"/>
      <c r="E618" s="48"/>
      <c r="F618" s="48"/>
    </row>
    <row r="619" spans="2:6" ht="12.75" customHeight="1" x14ac:dyDescent="0.3">
      <c r="B619" s="48"/>
      <c r="C619" s="48"/>
      <c r="D619" s="48"/>
      <c r="E619" s="48"/>
      <c r="F619" s="48"/>
    </row>
    <row r="620" spans="2:6" ht="12.75" customHeight="1" x14ac:dyDescent="0.3">
      <c r="B620" s="48"/>
      <c r="C620" s="48"/>
      <c r="D620" s="48"/>
      <c r="E620" s="48"/>
      <c r="F620" s="48"/>
    </row>
    <row r="621" spans="2:6" ht="12.75" customHeight="1" x14ac:dyDescent="0.3">
      <c r="B621" s="48"/>
      <c r="C621" s="48"/>
      <c r="D621" s="48"/>
      <c r="E621" s="48"/>
      <c r="F621" s="48"/>
    </row>
    <row r="622" spans="2:6" ht="12.75" customHeight="1" x14ac:dyDescent="0.3">
      <c r="B622" s="48"/>
      <c r="C622" s="48"/>
      <c r="D622" s="48"/>
      <c r="E622" s="48"/>
      <c r="F622" s="48"/>
    </row>
    <row r="623" spans="2:6" ht="12.75" customHeight="1" x14ac:dyDescent="0.3">
      <c r="B623" s="48"/>
      <c r="C623" s="48"/>
      <c r="D623" s="48"/>
      <c r="E623" s="48"/>
      <c r="F623" s="48"/>
    </row>
    <row r="624" spans="2:6" ht="12.75" customHeight="1" x14ac:dyDescent="0.3">
      <c r="B624" s="48"/>
      <c r="C624" s="48"/>
      <c r="D624" s="48"/>
      <c r="E624" s="48"/>
      <c r="F624" s="48"/>
    </row>
    <row r="625" spans="2:6" ht="12.75" customHeight="1" x14ac:dyDescent="0.3">
      <c r="B625" s="48"/>
      <c r="C625" s="48"/>
      <c r="D625" s="48"/>
      <c r="E625" s="48"/>
      <c r="F625" s="48"/>
    </row>
    <row r="626" spans="2:6" ht="12.75" customHeight="1" x14ac:dyDescent="0.3">
      <c r="B626" s="48"/>
      <c r="C626" s="48"/>
      <c r="D626" s="48"/>
      <c r="E626" s="48"/>
      <c r="F626" s="48"/>
    </row>
    <row r="627" spans="2:6" ht="12.75" customHeight="1" x14ac:dyDescent="0.3">
      <c r="B627" s="48"/>
      <c r="C627" s="48"/>
      <c r="D627" s="48"/>
      <c r="E627" s="48"/>
      <c r="F627" s="48"/>
    </row>
    <row r="628" spans="2:6" ht="12.75" customHeight="1" x14ac:dyDescent="0.3">
      <c r="B628" s="48"/>
      <c r="C628" s="48"/>
      <c r="D628" s="48"/>
      <c r="E628" s="48"/>
      <c r="F628" s="48"/>
    </row>
    <row r="629" spans="2:6" ht="12.75" customHeight="1" x14ac:dyDescent="0.3">
      <c r="B629" s="48"/>
      <c r="C629" s="48"/>
      <c r="D629" s="48"/>
      <c r="E629" s="48"/>
      <c r="F629" s="48"/>
    </row>
    <row r="630" spans="2:6" ht="12.75" customHeight="1" x14ac:dyDescent="0.3">
      <c r="B630" s="48"/>
      <c r="C630" s="48"/>
      <c r="D630" s="48"/>
      <c r="E630" s="48"/>
      <c r="F630" s="48"/>
    </row>
    <row r="631" spans="2:6" ht="12.75" customHeight="1" x14ac:dyDescent="0.3">
      <c r="B631" s="48"/>
      <c r="C631" s="48"/>
      <c r="D631" s="48"/>
      <c r="E631" s="48"/>
      <c r="F631" s="48"/>
    </row>
    <row r="632" spans="2:6" ht="12.75" customHeight="1" x14ac:dyDescent="0.3">
      <c r="B632" s="48"/>
      <c r="C632" s="48"/>
      <c r="D632" s="48"/>
      <c r="E632" s="48"/>
      <c r="F632" s="48"/>
    </row>
    <row r="633" spans="2:6" ht="12.75" customHeight="1" x14ac:dyDescent="0.3">
      <c r="B633" s="48"/>
      <c r="C633" s="48"/>
      <c r="D633" s="48"/>
      <c r="E633" s="48"/>
      <c r="F633" s="48"/>
    </row>
    <row r="634" spans="2:6" ht="12.75" customHeight="1" x14ac:dyDescent="0.3">
      <c r="B634" s="48"/>
      <c r="C634" s="48"/>
      <c r="D634" s="48"/>
      <c r="E634" s="48"/>
      <c r="F634" s="48"/>
    </row>
    <row r="635" spans="2:6" ht="12.75" customHeight="1" x14ac:dyDescent="0.3">
      <c r="B635" s="48"/>
      <c r="C635" s="48"/>
      <c r="D635" s="48"/>
      <c r="E635" s="48"/>
      <c r="F635" s="48"/>
    </row>
    <row r="636" spans="2:6" ht="12.75" customHeight="1" x14ac:dyDescent="0.3">
      <c r="B636" s="48"/>
      <c r="C636" s="48"/>
      <c r="D636" s="48"/>
      <c r="E636" s="48"/>
      <c r="F636" s="48"/>
    </row>
    <row r="637" spans="2:6" ht="12.75" customHeight="1" x14ac:dyDescent="0.3">
      <c r="B637" s="48"/>
      <c r="C637" s="48"/>
      <c r="D637" s="48"/>
      <c r="E637" s="48"/>
      <c r="F637" s="48"/>
    </row>
    <row r="638" spans="2:6" ht="12.75" customHeight="1" x14ac:dyDescent="0.3">
      <c r="B638" s="48"/>
      <c r="C638" s="48"/>
      <c r="D638" s="48"/>
      <c r="E638" s="48"/>
      <c r="F638" s="48"/>
    </row>
    <row r="639" spans="2:6" ht="12.75" customHeight="1" x14ac:dyDescent="0.3">
      <c r="B639" s="48"/>
      <c r="C639" s="48"/>
      <c r="D639" s="48"/>
      <c r="E639" s="48"/>
      <c r="F639" s="48"/>
    </row>
    <row r="640" spans="2:6" ht="12.75" customHeight="1" x14ac:dyDescent="0.3">
      <c r="B640" s="48"/>
      <c r="C640" s="48"/>
      <c r="D640" s="48"/>
      <c r="E640" s="48"/>
      <c r="F640" s="48"/>
    </row>
    <row r="641" spans="2:6" ht="12.75" customHeight="1" x14ac:dyDescent="0.3">
      <c r="B641" s="48"/>
      <c r="C641" s="48"/>
      <c r="D641" s="48"/>
      <c r="E641" s="48"/>
      <c r="F641" s="48"/>
    </row>
    <row r="642" spans="2:6" ht="12.75" customHeight="1" x14ac:dyDescent="0.3">
      <c r="B642" s="48"/>
      <c r="C642" s="48"/>
      <c r="D642" s="48"/>
      <c r="E642" s="48"/>
      <c r="F642" s="48"/>
    </row>
    <row r="643" spans="2:6" ht="12.75" customHeight="1" x14ac:dyDescent="0.3">
      <c r="B643" s="48"/>
      <c r="C643" s="48"/>
      <c r="D643" s="48"/>
      <c r="E643" s="48"/>
      <c r="F643" s="48"/>
    </row>
    <row r="644" spans="2:6" ht="12.75" customHeight="1" x14ac:dyDescent="0.3">
      <c r="B644" s="48"/>
      <c r="C644" s="48"/>
      <c r="D644" s="48"/>
      <c r="E644" s="48"/>
      <c r="F644" s="48"/>
    </row>
    <row r="645" spans="2:6" ht="12.75" customHeight="1" x14ac:dyDescent="0.3">
      <c r="B645" s="48"/>
      <c r="C645" s="48"/>
      <c r="D645" s="48"/>
      <c r="E645" s="48"/>
      <c r="F645" s="48"/>
    </row>
    <row r="646" spans="2:6" ht="12.75" customHeight="1" x14ac:dyDescent="0.3">
      <c r="B646" s="48"/>
      <c r="C646" s="48"/>
      <c r="D646" s="48"/>
      <c r="E646" s="48"/>
      <c r="F646" s="48"/>
    </row>
    <row r="647" spans="2:6" ht="12.75" customHeight="1" x14ac:dyDescent="0.3">
      <c r="B647" s="48"/>
      <c r="C647" s="48"/>
      <c r="D647" s="48"/>
      <c r="E647" s="48"/>
      <c r="F647" s="48"/>
    </row>
    <row r="648" spans="2:6" ht="12.75" customHeight="1" x14ac:dyDescent="0.3">
      <c r="B648" s="48"/>
      <c r="C648" s="48"/>
      <c r="D648" s="48"/>
      <c r="E648" s="48"/>
      <c r="F648" s="48"/>
    </row>
    <row r="649" spans="2:6" ht="12.75" customHeight="1" x14ac:dyDescent="0.3">
      <c r="B649" s="48"/>
      <c r="C649" s="48"/>
      <c r="D649" s="48"/>
      <c r="E649" s="48"/>
      <c r="F649" s="48"/>
    </row>
    <row r="650" spans="2:6" ht="12.75" customHeight="1" x14ac:dyDescent="0.3">
      <c r="B650" s="48"/>
      <c r="C650" s="48"/>
      <c r="D650" s="48"/>
      <c r="E650" s="48"/>
      <c r="F650" s="48"/>
    </row>
    <row r="651" spans="2:6" ht="12.75" customHeight="1" x14ac:dyDescent="0.3">
      <c r="B651" s="48"/>
      <c r="C651" s="48"/>
      <c r="D651" s="48"/>
      <c r="E651" s="48"/>
      <c r="F651" s="48"/>
    </row>
    <row r="652" spans="2:6" ht="12.75" customHeight="1" x14ac:dyDescent="0.3">
      <c r="B652" s="48"/>
      <c r="C652" s="48"/>
      <c r="D652" s="48"/>
      <c r="E652" s="48"/>
      <c r="F652" s="48"/>
    </row>
    <row r="653" spans="2:6" ht="12.75" customHeight="1" x14ac:dyDescent="0.3">
      <c r="B653" s="48"/>
      <c r="C653" s="48"/>
      <c r="D653" s="48"/>
      <c r="E653" s="48"/>
      <c r="F653" s="48"/>
    </row>
    <row r="654" spans="2:6" ht="12.75" customHeight="1" x14ac:dyDescent="0.3">
      <c r="B654" s="48"/>
      <c r="C654" s="48"/>
      <c r="D654" s="48"/>
      <c r="E654" s="48"/>
      <c r="F654" s="48"/>
    </row>
    <row r="655" spans="2:6" ht="12.75" customHeight="1" x14ac:dyDescent="0.3">
      <c r="B655" s="48"/>
      <c r="C655" s="48"/>
      <c r="D655" s="48"/>
      <c r="E655" s="48"/>
      <c r="F655" s="48"/>
    </row>
    <row r="656" spans="2:6" ht="12.75" customHeight="1" x14ac:dyDescent="0.3">
      <c r="B656" s="48"/>
      <c r="C656" s="48"/>
      <c r="D656" s="48"/>
      <c r="E656" s="48"/>
      <c r="F656" s="48"/>
    </row>
    <row r="657" spans="2:6" ht="12.75" customHeight="1" x14ac:dyDescent="0.3">
      <c r="B657" s="48"/>
      <c r="C657" s="48"/>
      <c r="D657" s="48"/>
      <c r="E657" s="48"/>
      <c r="F657" s="48"/>
    </row>
    <row r="658" spans="2:6" ht="12.75" customHeight="1" x14ac:dyDescent="0.3">
      <c r="B658" s="48"/>
      <c r="C658" s="48"/>
      <c r="D658" s="48"/>
      <c r="E658" s="48"/>
      <c r="F658" s="48"/>
    </row>
    <row r="659" spans="2:6" ht="12.75" customHeight="1" x14ac:dyDescent="0.3">
      <c r="B659" s="48"/>
      <c r="C659" s="48"/>
      <c r="D659" s="48"/>
      <c r="E659" s="48"/>
      <c r="F659" s="48"/>
    </row>
    <row r="660" spans="2:6" ht="12.75" customHeight="1" x14ac:dyDescent="0.3">
      <c r="B660" s="48"/>
      <c r="C660" s="48"/>
      <c r="D660" s="48"/>
      <c r="E660" s="48"/>
      <c r="F660" s="48"/>
    </row>
    <row r="661" spans="2:6" ht="12.75" customHeight="1" x14ac:dyDescent="0.3">
      <c r="B661" s="48"/>
      <c r="C661" s="48"/>
      <c r="D661" s="48"/>
      <c r="E661" s="48"/>
      <c r="F661" s="48"/>
    </row>
    <row r="662" spans="2:6" ht="12.75" customHeight="1" x14ac:dyDescent="0.3">
      <c r="B662" s="48"/>
      <c r="C662" s="48"/>
      <c r="D662" s="48"/>
      <c r="E662" s="48"/>
      <c r="F662" s="48"/>
    </row>
    <row r="663" spans="2:6" ht="12.75" customHeight="1" x14ac:dyDescent="0.3">
      <c r="B663" s="48"/>
      <c r="C663" s="48"/>
      <c r="D663" s="48"/>
      <c r="E663" s="48"/>
      <c r="F663" s="48"/>
    </row>
    <row r="664" spans="2:6" ht="12.75" customHeight="1" x14ac:dyDescent="0.3">
      <c r="B664" s="48"/>
      <c r="C664" s="48"/>
      <c r="D664" s="48"/>
      <c r="E664" s="48"/>
      <c r="F664" s="48"/>
    </row>
    <row r="665" spans="2:6" ht="12.75" customHeight="1" x14ac:dyDescent="0.3">
      <c r="B665" s="48"/>
      <c r="C665" s="48"/>
      <c r="D665" s="48"/>
      <c r="E665" s="48"/>
      <c r="F665" s="48"/>
    </row>
    <row r="666" spans="2:6" ht="12.75" customHeight="1" x14ac:dyDescent="0.3">
      <c r="B666" s="48"/>
      <c r="C666" s="48"/>
      <c r="D666" s="48"/>
      <c r="E666" s="48"/>
      <c r="F666" s="48"/>
    </row>
    <row r="667" spans="2:6" ht="12.75" customHeight="1" x14ac:dyDescent="0.3">
      <c r="B667" s="48"/>
      <c r="C667" s="48"/>
      <c r="D667" s="48"/>
      <c r="E667" s="48"/>
      <c r="F667" s="48"/>
    </row>
    <row r="668" spans="2:6" ht="12.75" customHeight="1" x14ac:dyDescent="0.3">
      <c r="B668" s="48"/>
      <c r="C668" s="48"/>
      <c r="D668" s="48"/>
      <c r="E668" s="48"/>
      <c r="F668" s="48"/>
    </row>
    <row r="669" spans="2:6" ht="12.75" customHeight="1" x14ac:dyDescent="0.3">
      <c r="B669" s="48"/>
      <c r="C669" s="48"/>
      <c r="D669" s="48"/>
      <c r="E669" s="48"/>
      <c r="F669" s="48"/>
    </row>
    <row r="670" spans="2:6" ht="12.75" customHeight="1" x14ac:dyDescent="0.3">
      <c r="B670" s="48"/>
      <c r="C670" s="48"/>
      <c r="D670" s="48"/>
      <c r="E670" s="48"/>
      <c r="F670" s="48"/>
    </row>
    <row r="671" spans="2:6" ht="12.75" customHeight="1" x14ac:dyDescent="0.3">
      <c r="B671" s="48"/>
      <c r="C671" s="48"/>
      <c r="D671" s="48"/>
      <c r="E671" s="48"/>
      <c r="F671" s="48"/>
    </row>
    <row r="672" spans="2:6" ht="12.75" customHeight="1" x14ac:dyDescent="0.3">
      <c r="B672" s="48"/>
      <c r="C672" s="48"/>
      <c r="D672" s="48"/>
      <c r="E672" s="48"/>
      <c r="F672" s="48"/>
    </row>
    <row r="673" spans="2:6" ht="12.75" customHeight="1" x14ac:dyDescent="0.3">
      <c r="B673" s="48"/>
      <c r="C673" s="48"/>
      <c r="D673" s="48"/>
      <c r="E673" s="48"/>
      <c r="F673" s="48"/>
    </row>
    <row r="674" spans="2:6" ht="12.75" customHeight="1" x14ac:dyDescent="0.3">
      <c r="B674" s="48"/>
      <c r="C674" s="48"/>
      <c r="D674" s="48"/>
      <c r="E674" s="48"/>
      <c r="F674" s="48"/>
    </row>
    <row r="675" spans="2:6" ht="12.75" customHeight="1" x14ac:dyDescent="0.3">
      <c r="B675" s="48"/>
      <c r="C675" s="48"/>
      <c r="D675" s="48"/>
      <c r="E675" s="48"/>
      <c r="F675" s="48"/>
    </row>
    <row r="676" spans="2:6" ht="12.75" customHeight="1" x14ac:dyDescent="0.3">
      <c r="B676" s="48"/>
      <c r="C676" s="48"/>
      <c r="D676" s="48"/>
      <c r="E676" s="48"/>
      <c r="F676" s="48"/>
    </row>
    <row r="677" spans="2:6" ht="12.75" customHeight="1" x14ac:dyDescent="0.3">
      <c r="B677" s="48"/>
      <c r="C677" s="48"/>
      <c r="D677" s="48"/>
      <c r="E677" s="48"/>
      <c r="F677" s="48"/>
    </row>
    <row r="678" spans="2:6" ht="12.75" customHeight="1" x14ac:dyDescent="0.3">
      <c r="B678" s="48"/>
      <c r="C678" s="48"/>
      <c r="D678" s="48"/>
      <c r="E678" s="48"/>
      <c r="F678" s="48"/>
    </row>
    <row r="679" spans="2:6" ht="12.75" customHeight="1" x14ac:dyDescent="0.3">
      <c r="B679" s="48"/>
      <c r="C679" s="48"/>
      <c r="D679" s="48"/>
      <c r="E679" s="48"/>
      <c r="F679" s="48"/>
    </row>
    <row r="680" spans="2:6" ht="12.75" customHeight="1" x14ac:dyDescent="0.3">
      <c r="B680" s="48"/>
      <c r="C680" s="48"/>
      <c r="D680" s="48"/>
      <c r="E680" s="48"/>
      <c r="F680" s="48"/>
    </row>
    <row r="681" spans="2:6" ht="12.75" customHeight="1" x14ac:dyDescent="0.3">
      <c r="B681" s="48"/>
      <c r="C681" s="48"/>
      <c r="D681" s="48"/>
      <c r="E681" s="48"/>
      <c r="F681" s="48"/>
    </row>
    <row r="682" spans="2:6" ht="12.75" customHeight="1" x14ac:dyDescent="0.3">
      <c r="B682" s="48"/>
      <c r="C682" s="48"/>
      <c r="D682" s="48"/>
      <c r="E682" s="48"/>
      <c r="F682" s="48"/>
    </row>
    <row r="683" spans="2:6" ht="12.75" customHeight="1" x14ac:dyDescent="0.3">
      <c r="B683" s="48"/>
      <c r="C683" s="48"/>
      <c r="D683" s="48"/>
      <c r="E683" s="48"/>
      <c r="F683" s="48"/>
    </row>
    <row r="684" spans="2:6" ht="12.75" customHeight="1" x14ac:dyDescent="0.3">
      <c r="B684" s="48"/>
      <c r="C684" s="48"/>
      <c r="D684" s="48"/>
      <c r="E684" s="48"/>
      <c r="F684" s="48"/>
    </row>
    <row r="685" spans="2:6" ht="12.75" customHeight="1" x14ac:dyDescent="0.3">
      <c r="B685" s="48"/>
      <c r="C685" s="48"/>
      <c r="D685" s="48"/>
      <c r="E685" s="48"/>
      <c r="F685" s="48"/>
    </row>
    <row r="686" spans="2:6" ht="12.75" customHeight="1" x14ac:dyDescent="0.3">
      <c r="B686" s="48"/>
      <c r="C686" s="48"/>
      <c r="D686" s="48"/>
      <c r="E686" s="48"/>
      <c r="F686" s="48"/>
    </row>
    <row r="687" spans="2:6" ht="12.75" customHeight="1" x14ac:dyDescent="0.3">
      <c r="B687" s="48"/>
      <c r="C687" s="48"/>
      <c r="D687" s="48"/>
      <c r="E687" s="48"/>
      <c r="F687" s="48"/>
    </row>
    <row r="688" spans="2:6" ht="12.75" customHeight="1" x14ac:dyDescent="0.3">
      <c r="B688" s="48"/>
      <c r="C688" s="48"/>
      <c r="D688" s="48"/>
      <c r="E688" s="48"/>
      <c r="F688" s="48"/>
    </row>
    <row r="689" spans="2:6" ht="12.75" customHeight="1" x14ac:dyDescent="0.3">
      <c r="B689" s="48"/>
      <c r="C689" s="48"/>
      <c r="D689" s="48"/>
      <c r="E689" s="48"/>
      <c r="F689" s="48"/>
    </row>
    <row r="690" spans="2:6" ht="12.75" customHeight="1" x14ac:dyDescent="0.3">
      <c r="B690" s="48"/>
      <c r="C690" s="48"/>
      <c r="D690" s="48"/>
      <c r="E690" s="48"/>
      <c r="F690" s="48"/>
    </row>
    <row r="691" spans="2:6" ht="12.75" customHeight="1" x14ac:dyDescent="0.3">
      <c r="B691" s="48"/>
      <c r="C691" s="48"/>
      <c r="D691" s="48"/>
      <c r="E691" s="48"/>
      <c r="F691" s="48"/>
    </row>
    <row r="692" spans="2:6" ht="12.75" customHeight="1" x14ac:dyDescent="0.3">
      <c r="B692" s="48"/>
      <c r="C692" s="48"/>
      <c r="D692" s="48"/>
      <c r="E692" s="48"/>
      <c r="F692" s="48"/>
    </row>
    <row r="693" spans="2:6" ht="12.75" customHeight="1" x14ac:dyDescent="0.3">
      <c r="B693" s="48"/>
      <c r="C693" s="48"/>
      <c r="D693" s="48"/>
      <c r="E693" s="48"/>
      <c r="F693" s="48"/>
    </row>
    <row r="694" spans="2:6" ht="12.75" customHeight="1" x14ac:dyDescent="0.3">
      <c r="B694" s="48"/>
      <c r="C694" s="48"/>
      <c r="D694" s="48"/>
      <c r="E694" s="48"/>
      <c r="F694" s="48"/>
    </row>
    <row r="695" spans="2:6" ht="12.75" customHeight="1" x14ac:dyDescent="0.3">
      <c r="B695" s="48"/>
      <c r="C695" s="48"/>
      <c r="D695" s="48"/>
      <c r="E695" s="48"/>
      <c r="F695" s="48"/>
    </row>
    <row r="696" spans="2:6" ht="12.75" customHeight="1" x14ac:dyDescent="0.3">
      <c r="B696" s="48"/>
      <c r="C696" s="48"/>
      <c r="D696" s="48"/>
      <c r="E696" s="48"/>
      <c r="F696" s="48"/>
    </row>
    <row r="697" spans="2:6" ht="12.75" customHeight="1" x14ac:dyDescent="0.3">
      <c r="B697" s="48"/>
      <c r="C697" s="48"/>
      <c r="D697" s="48"/>
      <c r="E697" s="48"/>
      <c r="F697" s="48"/>
    </row>
    <row r="698" spans="2:6" ht="12.75" customHeight="1" x14ac:dyDescent="0.3">
      <c r="B698" s="48"/>
      <c r="C698" s="48"/>
      <c r="D698" s="48"/>
      <c r="E698" s="48"/>
      <c r="F698" s="48"/>
    </row>
    <row r="699" spans="2:6" ht="12.75" customHeight="1" x14ac:dyDescent="0.3">
      <c r="B699" s="48"/>
      <c r="C699" s="48"/>
      <c r="D699" s="48"/>
      <c r="E699" s="48"/>
      <c r="F699" s="48"/>
    </row>
    <row r="700" spans="2:6" ht="12.75" customHeight="1" x14ac:dyDescent="0.3">
      <c r="B700" s="48"/>
      <c r="C700" s="48"/>
      <c r="D700" s="48"/>
      <c r="E700" s="48"/>
      <c r="F700" s="48"/>
    </row>
    <row r="701" spans="2:6" ht="12.75" customHeight="1" x14ac:dyDescent="0.3">
      <c r="B701" s="48"/>
      <c r="C701" s="48"/>
      <c r="D701" s="48"/>
      <c r="E701" s="48"/>
      <c r="F701" s="48"/>
    </row>
    <row r="702" spans="2:6" ht="12.75" customHeight="1" x14ac:dyDescent="0.3">
      <c r="B702" s="48"/>
      <c r="C702" s="48"/>
      <c r="D702" s="48"/>
      <c r="E702" s="48"/>
      <c r="F702" s="48"/>
    </row>
    <row r="703" spans="2:6" ht="12.75" customHeight="1" x14ac:dyDescent="0.3">
      <c r="B703" s="48"/>
      <c r="C703" s="48"/>
      <c r="D703" s="48"/>
      <c r="E703" s="48"/>
      <c r="F703" s="48"/>
    </row>
    <row r="704" spans="2:6" ht="12.75" customHeight="1" x14ac:dyDescent="0.3">
      <c r="B704" s="48"/>
      <c r="C704" s="48"/>
      <c r="D704" s="48"/>
      <c r="E704" s="48"/>
      <c r="F704" s="48"/>
    </row>
    <row r="705" spans="2:6" ht="12.75" customHeight="1" x14ac:dyDescent="0.3">
      <c r="B705" s="48"/>
      <c r="C705" s="48"/>
      <c r="D705" s="48"/>
      <c r="E705" s="48"/>
      <c r="F705" s="48"/>
    </row>
    <row r="706" spans="2:6" ht="12.75" customHeight="1" x14ac:dyDescent="0.3">
      <c r="B706" s="48"/>
      <c r="C706" s="48"/>
      <c r="D706" s="48"/>
      <c r="E706" s="48"/>
      <c r="F706" s="48"/>
    </row>
    <row r="707" spans="2:6" ht="12.75" customHeight="1" x14ac:dyDescent="0.3">
      <c r="B707" s="48"/>
      <c r="C707" s="48"/>
      <c r="D707" s="48"/>
      <c r="E707" s="48"/>
      <c r="F707" s="48"/>
    </row>
    <row r="708" spans="2:6" ht="12.75" customHeight="1" x14ac:dyDescent="0.3">
      <c r="B708" s="48"/>
      <c r="C708" s="48"/>
      <c r="D708" s="48"/>
      <c r="E708" s="48"/>
      <c r="F708" s="48"/>
    </row>
    <row r="709" spans="2:6" ht="12.75" customHeight="1" x14ac:dyDescent="0.3">
      <c r="B709" s="48"/>
      <c r="C709" s="48"/>
      <c r="D709" s="48"/>
      <c r="E709" s="48"/>
      <c r="F709" s="48"/>
    </row>
    <row r="710" spans="2:6" ht="12.75" customHeight="1" x14ac:dyDescent="0.3">
      <c r="B710" s="48"/>
      <c r="C710" s="48"/>
      <c r="D710" s="48"/>
      <c r="E710" s="48"/>
      <c r="F710" s="48"/>
    </row>
    <row r="711" spans="2:6" ht="12.75" customHeight="1" x14ac:dyDescent="0.3">
      <c r="B711" s="48"/>
      <c r="C711" s="48"/>
      <c r="D711" s="48"/>
      <c r="E711" s="48"/>
      <c r="F711" s="48"/>
    </row>
    <row r="712" spans="2:6" ht="12.75" customHeight="1" x14ac:dyDescent="0.3">
      <c r="B712" s="48"/>
      <c r="C712" s="48"/>
      <c r="D712" s="48"/>
      <c r="E712" s="48"/>
      <c r="F712" s="48"/>
    </row>
    <row r="713" spans="2:6" ht="12.75" customHeight="1" x14ac:dyDescent="0.3">
      <c r="B713" s="48"/>
      <c r="C713" s="48"/>
      <c r="D713" s="48"/>
      <c r="E713" s="48"/>
      <c r="F713" s="48"/>
    </row>
    <row r="714" spans="2:6" ht="12.75" customHeight="1" x14ac:dyDescent="0.3">
      <c r="B714" s="48"/>
      <c r="C714" s="48"/>
      <c r="D714" s="48"/>
      <c r="E714" s="48"/>
      <c r="F714" s="48"/>
    </row>
    <row r="715" spans="2:6" ht="12.75" customHeight="1" x14ac:dyDescent="0.3">
      <c r="B715" s="48"/>
      <c r="C715" s="48"/>
      <c r="D715" s="48"/>
      <c r="E715" s="48"/>
      <c r="F715" s="48"/>
    </row>
    <row r="716" spans="2:6" ht="12.75" customHeight="1" x14ac:dyDescent="0.3">
      <c r="B716" s="48"/>
      <c r="C716" s="48"/>
      <c r="D716" s="48"/>
      <c r="E716" s="48"/>
      <c r="F716" s="48"/>
    </row>
    <row r="717" spans="2:6" ht="12.75" customHeight="1" x14ac:dyDescent="0.3">
      <c r="B717" s="48"/>
      <c r="C717" s="48"/>
      <c r="D717" s="48"/>
      <c r="E717" s="48"/>
      <c r="F717" s="48"/>
    </row>
    <row r="718" spans="2:6" ht="12.75" customHeight="1" x14ac:dyDescent="0.3">
      <c r="B718" s="48"/>
      <c r="C718" s="48"/>
      <c r="D718" s="48"/>
      <c r="E718" s="48"/>
      <c r="F718" s="48"/>
    </row>
    <row r="719" spans="2:6" ht="12.75" customHeight="1" x14ac:dyDescent="0.3">
      <c r="B719" s="48"/>
      <c r="C719" s="48"/>
      <c r="D719" s="48"/>
      <c r="E719" s="48"/>
      <c r="F719" s="48"/>
    </row>
    <row r="720" spans="2:6" ht="12.75" customHeight="1" x14ac:dyDescent="0.3">
      <c r="B720" s="48"/>
      <c r="C720" s="48"/>
      <c r="D720" s="48"/>
      <c r="E720" s="48"/>
      <c r="F720" s="48"/>
    </row>
    <row r="721" spans="2:6" ht="12.75" customHeight="1" x14ac:dyDescent="0.3">
      <c r="B721" s="48"/>
      <c r="C721" s="48"/>
      <c r="D721" s="48"/>
      <c r="E721" s="48"/>
      <c r="F721" s="48"/>
    </row>
    <row r="722" spans="2:6" ht="12.75" customHeight="1" x14ac:dyDescent="0.3">
      <c r="B722" s="48"/>
      <c r="C722" s="48"/>
      <c r="D722" s="48"/>
      <c r="E722" s="48"/>
      <c r="F722" s="48"/>
    </row>
    <row r="723" spans="2:6" ht="12.75" customHeight="1" x14ac:dyDescent="0.3">
      <c r="B723" s="48"/>
      <c r="C723" s="48"/>
      <c r="D723" s="48"/>
      <c r="E723" s="48"/>
      <c r="F723" s="48"/>
    </row>
    <row r="724" spans="2:6" ht="12.75" customHeight="1" x14ac:dyDescent="0.3">
      <c r="B724" s="48"/>
      <c r="C724" s="48"/>
      <c r="D724" s="48"/>
      <c r="E724" s="48"/>
      <c r="F724" s="48"/>
    </row>
    <row r="725" spans="2:6" ht="12.75" customHeight="1" x14ac:dyDescent="0.3">
      <c r="B725" s="48"/>
      <c r="C725" s="48"/>
      <c r="D725" s="48"/>
      <c r="E725" s="48"/>
      <c r="F725" s="48"/>
    </row>
    <row r="726" spans="2:6" ht="12.75" customHeight="1" x14ac:dyDescent="0.3">
      <c r="B726" s="48"/>
      <c r="C726" s="48"/>
      <c r="D726" s="48"/>
      <c r="E726" s="48"/>
      <c r="F726" s="48"/>
    </row>
    <row r="727" spans="2:6" ht="12.75" customHeight="1" x14ac:dyDescent="0.3">
      <c r="B727" s="48"/>
      <c r="C727" s="48"/>
      <c r="D727" s="48"/>
      <c r="E727" s="48"/>
      <c r="F727" s="48"/>
    </row>
    <row r="728" spans="2:6" ht="12.75" customHeight="1" x14ac:dyDescent="0.3">
      <c r="B728" s="48"/>
      <c r="C728" s="48"/>
      <c r="D728" s="48"/>
      <c r="E728" s="48"/>
      <c r="F728" s="48"/>
    </row>
    <row r="729" spans="2:6" ht="12.75" customHeight="1" x14ac:dyDescent="0.3">
      <c r="B729" s="48"/>
      <c r="C729" s="48"/>
      <c r="D729" s="48"/>
      <c r="E729" s="48"/>
      <c r="F729" s="48"/>
    </row>
    <row r="730" spans="2:6" ht="12.75" customHeight="1" x14ac:dyDescent="0.3">
      <c r="B730" s="48"/>
      <c r="C730" s="48"/>
      <c r="D730" s="48"/>
      <c r="E730" s="48"/>
      <c r="F730" s="48"/>
    </row>
    <row r="731" spans="2:6" ht="12.75" customHeight="1" x14ac:dyDescent="0.3">
      <c r="B731" s="48"/>
      <c r="C731" s="48"/>
      <c r="D731" s="48"/>
      <c r="E731" s="48"/>
      <c r="F731" s="48"/>
    </row>
    <row r="732" spans="2:6" ht="12.75" customHeight="1" x14ac:dyDescent="0.3">
      <c r="B732" s="48"/>
      <c r="C732" s="48"/>
      <c r="D732" s="48"/>
      <c r="E732" s="48"/>
      <c r="F732" s="48"/>
    </row>
    <row r="733" spans="2:6" ht="12.75" customHeight="1" x14ac:dyDescent="0.3">
      <c r="B733" s="48"/>
      <c r="C733" s="48"/>
      <c r="D733" s="48"/>
      <c r="E733" s="48"/>
      <c r="F733" s="48"/>
    </row>
    <row r="734" spans="2:6" ht="12.75" customHeight="1" x14ac:dyDescent="0.3">
      <c r="B734" s="48"/>
      <c r="C734" s="48"/>
      <c r="D734" s="48"/>
      <c r="E734" s="48"/>
      <c r="F734" s="48"/>
    </row>
    <row r="735" spans="2:6" ht="12.75" customHeight="1" x14ac:dyDescent="0.3">
      <c r="B735" s="48"/>
      <c r="C735" s="48"/>
      <c r="D735" s="48"/>
      <c r="E735" s="48"/>
      <c r="F735" s="48"/>
    </row>
    <row r="736" spans="2:6" ht="12.75" customHeight="1" x14ac:dyDescent="0.3">
      <c r="B736" s="48"/>
      <c r="C736" s="48"/>
      <c r="D736" s="48"/>
      <c r="E736" s="48"/>
      <c r="F736" s="48"/>
    </row>
    <row r="737" spans="2:6" ht="12.75" customHeight="1" x14ac:dyDescent="0.3">
      <c r="B737" s="48"/>
      <c r="C737" s="48"/>
      <c r="D737" s="48"/>
      <c r="E737" s="48"/>
      <c r="F737" s="48"/>
    </row>
    <row r="738" spans="2:6" ht="12.75" customHeight="1" x14ac:dyDescent="0.3">
      <c r="B738" s="48"/>
      <c r="C738" s="48"/>
      <c r="D738" s="48"/>
      <c r="E738" s="48"/>
      <c r="F738" s="48"/>
    </row>
    <row r="739" spans="2:6" ht="12.75" customHeight="1" x14ac:dyDescent="0.3">
      <c r="B739" s="48"/>
      <c r="C739" s="48"/>
      <c r="D739" s="48"/>
      <c r="E739" s="48"/>
      <c r="F739" s="48"/>
    </row>
    <row r="740" spans="2:6" ht="12.75" customHeight="1" x14ac:dyDescent="0.3">
      <c r="B740" s="48"/>
      <c r="C740" s="48"/>
      <c r="D740" s="48"/>
      <c r="E740" s="48"/>
      <c r="F740" s="48"/>
    </row>
    <row r="741" spans="2:6" ht="12.75" customHeight="1" x14ac:dyDescent="0.3">
      <c r="B741" s="48"/>
      <c r="C741" s="48"/>
      <c r="D741" s="48"/>
      <c r="E741" s="48"/>
      <c r="F741" s="48"/>
    </row>
    <row r="742" spans="2:6" ht="12.75" customHeight="1" x14ac:dyDescent="0.3">
      <c r="B742" s="48"/>
      <c r="C742" s="48"/>
      <c r="D742" s="48"/>
      <c r="E742" s="48"/>
      <c r="F742" s="48"/>
    </row>
    <row r="743" spans="2:6" ht="12.75" customHeight="1" x14ac:dyDescent="0.3">
      <c r="B743" s="48"/>
      <c r="C743" s="48"/>
      <c r="D743" s="48"/>
      <c r="E743" s="48"/>
      <c r="F743" s="48"/>
    </row>
    <row r="744" spans="2:6" ht="12.75" customHeight="1" x14ac:dyDescent="0.3">
      <c r="B744" s="48"/>
      <c r="C744" s="48"/>
      <c r="D744" s="48"/>
      <c r="E744" s="48"/>
      <c r="F744" s="48"/>
    </row>
    <row r="745" spans="2:6" ht="12.75" customHeight="1" x14ac:dyDescent="0.3">
      <c r="B745" s="48"/>
      <c r="C745" s="48"/>
      <c r="D745" s="48"/>
      <c r="E745" s="48"/>
      <c r="F745" s="48"/>
    </row>
    <row r="746" spans="2:6" ht="12.75" customHeight="1" x14ac:dyDescent="0.3">
      <c r="B746" s="48"/>
      <c r="C746" s="48"/>
      <c r="D746" s="48"/>
      <c r="E746" s="48"/>
      <c r="F746" s="48"/>
    </row>
    <row r="747" spans="2:6" ht="12.75" customHeight="1" x14ac:dyDescent="0.3">
      <c r="B747" s="48"/>
      <c r="C747" s="48"/>
      <c r="D747" s="48"/>
      <c r="E747" s="48"/>
      <c r="F747" s="48"/>
    </row>
    <row r="748" spans="2:6" ht="12.75" customHeight="1" x14ac:dyDescent="0.3">
      <c r="B748" s="48"/>
      <c r="C748" s="48"/>
      <c r="D748" s="48"/>
      <c r="E748" s="48"/>
      <c r="F748" s="48"/>
    </row>
    <row r="749" spans="2:6" ht="12.75" customHeight="1" x14ac:dyDescent="0.3">
      <c r="B749" s="48"/>
      <c r="C749" s="48"/>
      <c r="D749" s="48"/>
      <c r="E749" s="48"/>
      <c r="F749" s="48"/>
    </row>
    <row r="750" spans="2:6" ht="12.75" customHeight="1" x14ac:dyDescent="0.3">
      <c r="B750" s="48"/>
      <c r="C750" s="48"/>
      <c r="D750" s="48"/>
      <c r="E750" s="48"/>
      <c r="F750" s="48"/>
    </row>
    <row r="751" spans="2:6" ht="12.75" customHeight="1" x14ac:dyDescent="0.3">
      <c r="B751" s="48"/>
      <c r="C751" s="48"/>
      <c r="D751" s="48"/>
      <c r="E751" s="48"/>
      <c r="F751" s="48"/>
    </row>
    <row r="752" spans="2:6" ht="12.75" customHeight="1" x14ac:dyDescent="0.3">
      <c r="B752" s="48"/>
      <c r="C752" s="48"/>
      <c r="D752" s="48"/>
      <c r="E752" s="48"/>
      <c r="F752" s="48"/>
    </row>
    <row r="753" spans="2:6" ht="12.75" customHeight="1" x14ac:dyDescent="0.3">
      <c r="B753" s="48"/>
      <c r="C753" s="48"/>
      <c r="D753" s="48"/>
      <c r="E753" s="48"/>
      <c r="F753" s="48"/>
    </row>
    <row r="754" spans="2:6" ht="12.75" customHeight="1" x14ac:dyDescent="0.3">
      <c r="B754" s="48"/>
      <c r="C754" s="48"/>
      <c r="D754" s="48"/>
      <c r="E754" s="48"/>
      <c r="F754" s="48"/>
    </row>
    <row r="755" spans="2:6" ht="12.75" customHeight="1" x14ac:dyDescent="0.3">
      <c r="B755" s="48"/>
      <c r="C755" s="48"/>
      <c r="D755" s="48"/>
      <c r="E755" s="48"/>
      <c r="F755" s="48"/>
    </row>
    <row r="756" spans="2:6" ht="12.75" customHeight="1" x14ac:dyDescent="0.3">
      <c r="B756" s="48"/>
      <c r="C756" s="48"/>
      <c r="D756" s="48"/>
      <c r="E756" s="48"/>
      <c r="F756" s="48"/>
    </row>
    <row r="757" spans="2:6" ht="12.75" customHeight="1" x14ac:dyDescent="0.3">
      <c r="B757" s="48"/>
      <c r="C757" s="48"/>
      <c r="D757" s="48"/>
      <c r="E757" s="48"/>
      <c r="F757" s="48"/>
    </row>
    <row r="758" spans="2:6" ht="12.75" customHeight="1" x14ac:dyDescent="0.3">
      <c r="B758" s="48"/>
      <c r="C758" s="48"/>
      <c r="D758" s="48"/>
      <c r="E758" s="48"/>
      <c r="F758" s="48"/>
    </row>
    <row r="759" spans="2:6" ht="12.75" customHeight="1" x14ac:dyDescent="0.3">
      <c r="B759" s="48"/>
      <c r="C759" s="48"/>
      <c r="D759" s="48"/>
      <c r="E759" s="48"/>
      <c r="F759" s="48"/>
    </row>
    <row r="760" spans="2:6" ht="12.75" customHeight="1" x14ac:dyDescent="0.3">
      <c r="B760" s="48"/>
      <c r="C760" s="48"/>
      <c r="D760" s="48"/>
      <c r="E760" s="48"/>
      <c r="F760" s="48"/>
    </row>
    <row r="761" spans="2:6" ht="12.75" customHeight="1" x14ac:dyDescent="0.3">
      <c r="B761" s="48"/>
      <c r="C761" s="48"/>
      <c r="D761" s="48"/>
      <c r="E761" s="48"/>
      <c r="F761" s="48"/>
    </row>
    <row r="762" spans="2:6" ht="12.75" customHeight="1" x14ac:dyDescent="0.3">
      <c r="B762" s="48"/>
      <c r="C762" s="48"/>
      <c r="D762" s="48"/>
      <c r="E762" s="48"/>
      <c r="F762" s="48"/>
    </row>
    <row r="763" spans="2:6" ht="12.75" customHeight="1" x14ac:dyDescent="0.3">
      <c r="B763" s="48"/>
      <c r="C763" s="48"/>
      <c r="D763" s="48"/>
      <c r="E763" s="48"/>
      <c r="F763" s="48"/>
    </row>
    <row r="764" spans="2:6" ht="12.75" customHeight="1" x14ac:dyDescent="0.3">
      <c r="B764" s="48"/>
      <c r="C764" s="48"/>
      <c r="D764" s="48"/>
      <c r="E764" s="48"/>
      <c r="F764" s="48"/>
    </row>
    <row r="765" spans="2:6" ht="12.75" customHeight="1" x14ac:dyDescent="0.3">
      <c r="B765" s="48"/>
      <c r="C765" s="48"/>
      <c r="D765" s="48"/>
      <c r="E765" s="48"/>
      <c r="F765" s="48"/>
    </row>
    <row r="766" spans="2:6" ht="12.75" customHeight="1" x14ac:dyDescent="0.3">
      <c r="B766" s="48"/>
      <c r="C766" s="48"/>
      <c r="D766" s="48"/>
      <c r="E766" s="48"/>
      <c r="F766" s="48"/>
    </row>
    <row r="767" spans="2:6" ht="12.75" customHeight="1" x14ac:dyDescent="0.3">
      <c r="B767" s="48"/>
      <c r="C767" s="48"/>
      <c r="D767" s="48"/>
      <c r="E767" s="48"/>
      <c r="F767" s="48"/>
    </row>
    <row r="768" spans="2:6" ht="12.75" customHeight="1" x14ac:dyDescent="0.3">
      <c r="B768" s="48"/>
      <c r="C768" s="48"/>
      <c r="D768" s="48"/>
      <c r="E768" s="48"/>
      <c r="F768" s="48"/>
    </row>
    <row r="769" spans="2:6" ht="12.75" customHeight="1" x14ac:dyDescent="0.3">
      <c r="B769" s="48"/>
      <c r="C769" s="48"/>
      <c r="D769" s="48"/>
      <c r="E769" s="48"/>
      <c r="F769" s="48"/>
    </row>
    <row r="770" spans="2:6" ht="12.75" customHeight="1" x14ac:dyDescent="0.3">
      <c r="B770" s="48"/>
      <c r="C770" s="48"/>
      <c r="D770" s="48"/>
      <c r="E770" s="48"/>
      <c r="F770" s="48"/>
    </row>
    <row r="771" spans="2:6" ht="12.75" customHeight="1" x14ac:dyDescent="0.3">
      <c r="B771" s="48"/>
      <c r="C771" s="48"/>
      <c r="D771" s="48"/>
      <c r="E771" s="48"/>
      <c r="F771" s="48"/>
    </row>
    <row r="772" spans="2:6" ht="12.75" customHeight="1" x14ac:dyDescent="0.3">
      <c r="B772" s="48"/>
      <c r="C772" s="48"/>
      <c r="D772" s="48"/>
      <c r="E772" s="48"/>
      <c r="F772" s="48"/>
    </row>
    <row r="773" spans="2:6" ht="12.75" customHeight="1" x14ac:dyDescent="0.3">
      <c r="B773" s="48"/>
      <c r="C773" s="48"/>
      <c r="D773" s="48"/>
      <c r="E773" s="48"/>
      <c r="F773" s="48"/>
    </row>
    <row r="774" spans="2:6" ht="12.75" customHeight="1" x14ac:dyDescent="0.3">
      <c r="B774" s="48"/>
      <c r="C774" s="48"/>
      <c r="D774" s="48"/>
      <c r="E774" s="48"/>
      <c r="F774" s="48"/>
    </row>
    <row r="775" spans="2:6" ht="12.75" customHeight="1" x14ac:dyDescent="0.3">
      <c r="B775" s="48"/>
      <c r="C775" s="48"/>
      <c r="D775" s="48"/>
      <c r="E775" s="48"/>
      <c r="F775" s="48"/>
    </row>
    <row r="776" spans="2:6" ht="12.75" customHeight="1" x14ac:dyDescent="0.3">
      <c r="B776" s="48"/>
      <c r="C776" s="48"/>
      <c r="D776" s="48"/>
      <c r="E776" s="48"/>
      <c r="F776" s="48"/>
    </row>
    <row r="777" spans="2:6" ht="12.75" customHeight="1" x14ac:dyDescent="0.3">
      <c r="B777" s="48"/>
      <c r="C777" s="48"/>
      <c r="D777" s="48"/>
      <c r="E777" s="48"/>
      <c r="F777" s="48"/>
    </row>
    <row r="778" spans="2:6" ht="12.75" customHeight="1" x14ac:dyDescent="0.3">
      <c r="B778" s="48"/>
      <c r="C778" s="48"/>
      <c r="D778" s="48"/>
      <c r="E778" s="48"/>
      <c r="F778" s="48"/>
    </row>
    <row r="779" spans="2:6" ht="12.75" customHeight="1" x14ac:dyDescent="0.3">
      <c r="B779" s="48"/>
      <c r="C779" s="48"/>
      <c r="D779" s="48"/>
      <c r="E779" s="48"/>
      <c r="F779" s="48"/>
    </row>
    <row r="780" spans="2:6" ht="12.75" customHeight="1" x14ac:dyDescent="0.3">
      <c r="B780" s="48"/>
      <c r="C780" s="48"/>
      <c r="D780" s="48"/>
      <c r="E780" s="48"/>
      <c r="F780" s="48"/>
    </row>
    <row r="781" spans="2:6" ht="12.75" customHeight="1" x14ac:dyDescent="0.3">
      <c r="B781" s="48"/>
      <c r="C781" s="48"/>
      <c r="D781" s="48"/>
      <c r="E781" s="48"/>
      <c r="F781" s="48"/>
    </row>
    <row r="782" spans="2:6" ht="12.75" customHeight="1" x14ac:dyDescent="0.3">
      <c r="B782" s="48"/>
      <c r="C782" s="48"/>
      <c r="D782" s="48"/>
      <c r="E782" s="48"/>
      <c r="F782" s="48"/>
    </row>
    <row r="783" spans="2:6" ht="12.75" customHeight="1" x14ac:dyDescent="0.3">
      <c r="B783" s="48"/>
      <c r="C783" s="48"/>
      <c r="D783" s="48"/>
      <c r="E783" s="48"/>
      <c r="F783" s="48"/>
    </row>
    <row r="784" spans="2:6" ht="12.75" customHeight="1" x14ac:dyDescent="0.3">
      <c r="B784" s="48"/>
      <c r="C784" s="48"/>
      <c r="D784" s="48"/>
      <c r="E784" s="48"/>
      <c r="F784" s="48"/>
    </row>
    <row r="785" spans="2:6" ht="12.75" customHeight="1" x14ac:dyDescent="0.3">
      <c r="B785" s="48"/>
      <c r="C785" s="48"/>
      <c r="D785" s="48"/>
      <c r="E785" s="48"/>
      <c r="F785" s="48"/>
    </row>
    <row r="786" spans="2:6" ht="12.75" customHeight="1" x14ac:dyDescent="0.3">
      <c r="B786" s="48"/>
      <c r="C786" s="48"/>
      <c r="D786" s="48"/>
      <c r="E786" s="48"/>
      <c r="F786" s="48"/>
    </row>
    <row r="787" spans="2:6" ht="12.75" customHeight="1" x14ac:dyDescent="0.3">
      <c r="B787" s="48"/>
      <c r="C787" s="48"/>
      <c r="D787" s="48"/>
      <c r="E787" s="48"/>
      <c r="F787" s="48"/>
    </row>
    <row r="788" spans="2:6" ht="12.75" customHeight="1" x14ac:dyDescent="0.3">
      <c r="B788" s="48"/>
      <c r="C788" s="48"/>
      <c r="D788" s="48"/>
      <c r="E788" s="48"/>
      <c r="F788" s="48"/>
    </row>
    <row r="789" spans="2:6" ht="12.75" customHeight="1" x14ac:dyDescent="0.3">
      <c r="B789" s="48"/>
      <c r="C789" s="48"/>
      <c r="D789" s="48"/>
      <c r="E789" s="48"/>
      <c r="F789" s="48"/>
    </row>
    <row r="790" spans="2:6" ht="12.75" customHeight="1" x14ac:dyDescent="0.3">
      <c r="B790" s="48"/>
      <c r="C790" s="48"/>
      <c r="D790" s="48"/>
      <c r="E790" s="48"/>
      <c r="F790" s="48"/>
    </row>
    <row r="791" spans="2:6" ht="12.75" customHeight="1" x14ac:dyDescent="0.3">
      <c r="B791" s="48"/>
      <c r="C791" s="48"/>
      <c r="D791" s="48"/>
      <c r="E791" s="48"/>
      <c r="F791" s="48"/>
    </row>
    <row r="792" spans="2:6" ht="12.75" customHeight="1" x14ac:dyDescent="0.3">
      <c r="B792" s="48"/>
      <c r="C792" s="48"/>
      <c r="D792" s="48"/>
      <c r="E792" s="48"/>
      <c r="F792" s="48"/>
    </row>
    <row r="793" spans="2:6" ht="12.75" customHeight="1" x14ac:dyDescent="0.3">
      <c r="B793" s="48"/>
      <c r="C793" s="48"/>
      <c r="D793" s="48"/>
      <c r="E793" s="48"/>
      <c r="F793" s="48"/>
    </row>
    <row r="794" spans="2:6" ht="12.75" customHeight="1" x14ac:dyDescent="0.3">
      <c r="B794" s="48"/>
      <c r="C794" s="48"/>
      <c r="D794" s="48"/>
      <c r="E794" s="48"/>
      <c r="F794" s="48"/>
    </row>
    <row r="795" spans="2:6" ht="12.75" customHeight="1" x14ac:dyDescent="0.3">
      <c r="B795" s="48"/>
      <c r="C795" s="48"/>
      <c r="D795" s="48"/>
      <c r="E795" s="48"/>
      <c r="F795" s="48"/>
    </row>
    <row r="796" spans="2:6" ht="12.75" customHeight="1" x14ac:dyDescent="0.3">
      <c r="B796" s="48"/>
      <c r="C796" s="48"/>
      <c r="D796" s="48"/>
      <c r="E796" s="48"/>
      <c r="F796" s="48"/>
    </row>
    <row r="797" spans="2:6" ht="12.75" customHeight="1" x14ac:dyDescent="0.3">
      <c r="B797" s="48"/>
      <c r="C797" s="48"/>
      <c r="D797" s="48"/>
      <c r="E797" s="48"/>
      <c r="F797" s="48"/>
    </row>
    <row r="798" spans="2:6" ht="12.75" customHeight="1" x14ac:dyDescent="0.3">
      <c r="B798" s="48"/>
      <c r="C798" s="48"/>
      <c r="D798" s="48"/>
      <c r="E798" s="48"/>
      <c r="F798" s="48"/>
    </row>
    <row r="799" spans="2:6" ht="12.75" customHeight="1" x14ac:dyDescent="0.3">
      <c r="B799" s="48"/>
      <c r="C799" s="48"/>
      <c r="D799" s="48"/>
      <c r="E799" s="48"/>
      <c r="F799" s="48"/>
    </row>
    <row r="800" spans="2:6" ht="12.75" customHeight="1" x14ac:dyDescent="0.3">
      <c r="B800" s="48"/>
      <c r="C800" s="48"/>
      <c r="D800" s="48"/>
      <c r="E800" s="48"/>
      <c r="F800" s="48"/>
    </row>
    <row r="801" spans="2:6" ht="12.75" customHeight="1" x14ac:dyDescent="0.3">
      <c r="B801" s="48"/>
      <c r="C801" s="48"/>
      <c r="D801" s="48"/>
      <c r="E801" s="48"/>
      <c r="F801" s="48"/>
    </row>
    <row r="802" spans="2:6" ht="12.75" customHeight="1" x14ac:dyDescent="0.3">
      <c r="B802" s="48"/>
      <c r="C802" s="48"/>
      <c r="D802" s="48"/>
      <c r="E802" s="48"/>
      <c r="F802" s="48"/>
    </row>
    <row r="803" spans="2:6" ht="12.75" customHeight="1" x14ac:dyDescent="0.3">
      <c r="B803" s="48"/>
      <c r="C803" s="48"/>
      <c r="D803" s="48"/>
      <c r="E803" s="48"/>
      <c r="F803" s="48"/>
    </row>
    <row r="804" spans="2:6" ht="12.75" customHeight="1" x14ac:dyDescent="0.3">
      <c r="B804" s="48"/>
      <c r="C804" s="48"/>
      <c r="D804" s="48"/>
      <c r="E804" s="48"/>
      <c r="F804" s="48"/>
    </row>
    <row r="805" spans="2:6" ht="12.75" customHeight="1" x14ac:dyDescent="0.3">
      <c r="B805" s="48"/>
      <c r="C805" s="48"/>
      <c r="D805" s="48"/>
      <c r="E805" s="48"/>
      <c r="F805" s="48"/>
    </row>
    <row r="806" spans="2:6" ht="12.75" customHeight="1" x14ac:dyDescent="0.3">
      <c r="B806" s="48"/>
      <c r="C806" s="48"/>
      <c r="D806" s="48"/>
      <c r="E806" s="48"/>
      <c r="F806" s="48"/>
    </row>
    <row r="807" spans="2:6" ht="12.75" customHeight="1" x14ac:dyDescent="0.3">
      <c r="B807" s="48"/>
      <c r="C807" s="48"/>
      <c r="D807" s="48"/>
      <c r="E807" s="48"/>
      <c r="F807" s="48"/>
    </row>
    <row r="808" spans="2:6" ht="12.75" customHeight="1" x14ac:dyDescent="0.3">
      <c r="B808" s="48"/>
      <c r="C808" s="48"/>
      <c r="D808" s="48"/>
      <c r="E808" s="48"/>
      <c r="F808" s="48"/>
    </row>
    <row r="809" spans="2:6" ht="12.75" customHeight="1" x14ac:dyDescent="0.3">
      <c r="B809" s="48"/>
      <c r="C809" s="48"/>
      <c r="D809" s="48"/>
      <c r="E809" s="48"/>
      <c r="F809" s="48"/>
    </row>
    <row r="810" spans="2:6" ht="12.75" customHeight="1" x14ac:dyDescent="0.3">
      <c r="B810" s="48"/>
      <c r="C810" s="48"/>
      <c r="D810" s="48"/>
      <c r="E810" s="48"/>
      <c r="F810" s="48"/>
    </row>
    <row r="811" spans="2:6" ht="12.75" customHeight="1" x14ac:dyDescent="0.3">
      <c r="B811" s="48"/>
      <c r="C811" s="48"/>
      <c r="D811" s="48"/>
      <c r="E811" s="48"/>
      <c r="F811" s="48"/>
    </row>
    <row r="812" spans="2:6" ht="12.75" customHeight="1" x14ac:dyDescent="0.3">
      <c r="B812" s="48"/>
      <c r="C812" s="48"/>
      <c r="D812" s="48"/>
      <c r="E812" s="48"/>
      <c r="F812" s="48"/>
    </row>
    <row r="813" spans="2:6" ht="12.75" customHeight="1" x14ac:dyDescent="0.3">
      <c r="B813" s="48"/>
      <c r="C813" s="48"/>
      <c r="D813" s="48"/>
      <c r="E813" s="48"/>
      <c r="F813" s="48"/>
    </row>
    <row r="814" spans="2:6" ht="12.75" customHeight="1" x14ac:dyDescent="0.3">
      <c r="B814" s="48"/>
      <c r="C814" s="48"/>
      <c r="D814" s="48"/>
      <c r="E814" s="48"/>
      <c r="F814" s="48"/>
    </row>
    <row r="815" spans="2:6" ht="12.75" customHeight="1" x14ac:dyDescent="0.3">
      <c r="B815" s="48"/>
      <c r="C815" s="48"/>
      <c r="D815" s="48"/>
      <c r="E815" s="48"/>
      <c r="F815" s="48"/>
    </row>
    <row r="816" spans="2:6" ht="12.75" customHeight="1" x14ac:dyDescent="0.3">
      <c r="B816" s="48"/>
      <c r="C816" s="48"/>
      <c r="D816" s="48"/>
      <c r="E816" s="48"/>
      <c r="F816" s="48"/>
    </row>
    <row r="817" spans="2:6" ht="12.75" customHeight="1" x14ac:dyDescent="0.3">
      <c r="B817" s="48"/>
      <c r="C817" s="48"/>
      <c r="D817" s="48"/>
      <c r="E817" s="48"/>
      <c r="F817" s="48"/>
    </row>
    <row r="818" spans="2:6" ht="12.75" customHeight="1" x14ac:dyDescent="0.3">
      <c r="B818" s="48"/>
      <c r="C818" s="48"/>
      <c r="D818" s="48"/>
      <c r="E818" s="48"/>
      <c r="F818" s="48"/>
    </row>
    <row r="819" spans="2:6" ht="12.75" customHeight="1" x14ac:dyDescent="0.3">
      <c r="B819" s="48"/>
      <c r="C819" s="48"/>
      <c r="D819" s="48"/>
      <c r="E819" s="48"/>
      <c r="F819" s="48"/>
    </row>
    <row r="820" spans="2:6" ht="12.75" customHeight="1" x14ac:dyDescent="0.3">
      <c r="B820" s="48"/>
      <c r="C820" s="48"/>
      <c r="D820" s="48"/>
      <c r="E820" s="48"/>
      <c r="F820" s="48"/>
    </row>
    <row r="821" spans="2:6" ht="12.75" customHeight="1" x14ac:dyDescent="0.3">
      <c r="B821" s="48"/>
      <c r="C821" s="48"/>
      <c r="D821" s="48"/>
      <c r="E821" s="48"/>
      <c r="F821" s="48"/>
    </row>
    <row r="822" spans="2:6" ht="12.75" customHeight="1" x14ac:dyDescent="0.3">
      <c r="B822" s="48"/>
      <c r="C822" s="48"/>
      <c r="D822" s="48"/>
      <c r="E822" s="48"/>
      <c r="F822" s="48"/>
    </row>
    <row r="823" spans="2:6" ht="12.75" customHeight="1" x14ac:dyDescent="0.3">
      <c r="B823" s="48"/>
      <c r="C823" s="48"/>
      <c r="D823" s="48"/>
      <c r="E823" s="48"/>
      <c r="F823" s="48"/>
    </row>
    <row r="824" spans="2:6" ht="12.75" customHeight="1" x14ac:dyDescent="0.3">
      <c r="B824" s="48"/>
      <c r="C824" s="48"/>
      <c r="D824" s="48"/>
      <c r="E824" s="48"/>
      <c r="F824" s="48"/>
    </row>
    <row r="825" spans="2:6" ht="12.75" customHeight="1" x14ac:dyDescent="0.3">
      <c r="B825" s="48"/>
      <c r="C825" s="48"/>
      <c r="D825" s="48"/>
      <c r="E825" s="48"/>
      <c r="F825" s="48"/>
    </row>
    <row r="826" spans="2:6" ht="12.75" customHeight="1" x14ac:dyDescent="0.3">
      <c r="B826" s="48"/>
      <c r="C826" s="48"/>
      <c r="D826" s="48"/>
      <c r="E826" s="48"/>
      <c r="F826" s="48"/>
    </row>
    <row r="827" spans="2:6" ht="12.75" customHeight="1" x14ac:dyDescent="0.3">
      <c r="B827" s="48"/>
      <c r="C827" s="48"/>
      <c r="D827" s="48"/>
      <c r="E827" s="48"/>
      <c r="F827" s="48"/>
    </row>
    <row r="828" spans="2:6" ht="12.75" customHeight="1" x14ac:dyDescent="0.3">
      <c r="B828" s="48"/>
      <c r="C828" s="48"/>
      <c r="D828" s="48"/>
      <c r="E828" s="48"/>
      <c r="F828" s="48"/>
    </row>
    <row r="829" spans="2:6" ht="12.75" customHeight="1" x14ac:dyDescent="0.3">
      <c r="B829" s="48"/>
      <c r="C829" s="48"/>
      <c r="D829" s="48"/>
      <c r="E829" s="48"/>
      <c r="F829" s="48"/>
    </row>
    <row r="830" spans="2:6" ht="12.75" customHeight="1" x14ac:dyDescent="0.3">
      <c r="B830" s="48"/>
      <c r="C830" s="48"/>
      <c r="D830" s="48"/>
      <c r="E830" s="48"/>
      <c r="F830" s="48"/>
    </row>
    <row r="831" spans="2:6" ht="12.75" customHeight="1" x14ac:dyDescent="0.3">
      <c r="B831" s="48"/>
      <c r="C831" s="48"/>
      <c r="D831" s="48"/>
      <c r="E831" s="48"/>
      <c r="F831" s="48"/>
    </row>
    <row r="832" spans="2:6" ht="12.75" customHeight="1" x14ac:dyDescent="0.3">
      <c r="B832" s="48"/>
      <c r="C832" s="48"/>
      <c r="D832" s="48"/>
      <c r="E832" s="48"/>
      <c r="F832" s="48"/>
    </row>
    <row r="833" spans="2:6" ht="12.75" customHeight="1" x14ac:dyDescent="0.3">
      <c r="B833" s="48"/>
      <c r="C833" s="48"/>
      <c r="D833" s="48"/>
      <c r="E833" s="48"/>
      <c r="F833" s="48"/>
    </row>
    <row r="834" spans="2:6" ht="12.75" customHeight="1" x14ac:dyDescent="0.3">
      <c r="B834" s="48"/>
      <c r="C834" s="48"/>
      <c r="D834" s="48"/>
      <c r="E834" s="48"/>
      <c r="F834" s="48"/>
    </row>
    <row r="835" spans="2:6" ht="12.75" customHeight="1" x14ac:dyDescent="0.3">
      <c r="B835" s="48"/>
      <c r="C835" s="48"/>
      <c r="D835" s="48"/>
      <c r="E835" s="48"/>
      <c r="F835" s="48"/>
    </row>
    <row r="836" spans="2:6" ht="12.75" customHeight="1" x14ac:dyDescent="0.3">
      <c r="B836" s="48"/>
      <c r="C836" s="48"/>
      <c r="D836" s="48"/>
      <c r="E836" s="48"/>
      <c r="F836" s="48"/>
    </row>
    <row r="837" spans="2:6" ht="12.75" customHeight="1" x14ac:dyDescent="0.3">
      <c r="B837" s="48"/>
      <c r="C837" s="48"/>
      <c r="D837" s="48"/>
      <c r="E837" s="48"/>
      <c r="F837" s="48"/>
    </row>
    <row r="838" spans="2:6" ht="12.75" customHeight="1" x14ac:dyDescent="0.3">
      <c r="B838" s="48"/>
      <c r="C838" s="48"/>
      <c r="D838" s="48"/>
      <c r="E838" s="48"/>
      <c r="F838" s="48"/>
    </row>
    <row r="839" spans="2:6" ht="12.75" customHeight="1" x14ac:dyDescent="0.3">
      <c r="B839" s="48"/>
      <c r="C839" s="48"/>
      <c r="D839" s="48"/>
      <c r="E839" s="48"/>
      <c r="F839" s="48"/>
    </row>
    <row r="840" spans="2:6" ht="12.75" customHeight="1" x14ac:dyDescent="0.3">
      <c r="B840" s="48"/>
      <c r="C840" s="48"/>
      <c r="D840" s="48"/>
      <c r="E840" s="48"/>
      <c r="F840" s="48"/>
    </row>
    <row r="841" spans="2:6" ht="12.75" customHeight="1" x14ac:dyDescent="0.3">
      <c r="B841" s="48"/>
      <c r="C841" s="48"/>
      <c r="D841" s="48"/>
      <c r="E841" s="48"/>
      <c r="F841" s="48"/>
    </row>
    <row r="842" spans="2:6" ht="12.75" customHeight="1" x14ac:dyDescent="0.3">
      <c r="B842" s="48"/>
      <c r="C842" s="48"/>
      <c r="D842" s="48"/>
      <c r="E842" s="48"/>
      <c r="F842" s="48"/>
    </row>
    <row r="843" spans="2:6" ht="12.75" customHeight="1" x14ac:dyDescent="0.3">
      <c r="B843" s="48"/>
      <c r="C843" s="48"/>
      <c r="D843" s="48"/>
      <c r="E843" s="48"/>
      <c r="F843" s="48"/>
    </row>
    <row r="844" spans="2:6" ht="12.75" customHeight="1" x14ac:dyDescent="0.3">
      <c r="B844" s="48"/>
      <c r="C844" s="48"/>
      <c r="D844" s="48"/>
      <c r="E844" s="48"/>
      <c r="F844" s="48"/>
    </row>
    <row r="845" spans="2:6" ht="12.75" customHeight="1" x14ac:dyDescent="0.3">
      <c r="B845" s="48"/>
      <c r="C845" s="48"/>
      <c r="D845" s="48"/>
      <c r="E845" s="48"/>
      <c r="F845" s="48"/>
    </row>
    <row r="846" spans="2:6" ht="12.75" customHeight="1" x14ac:dyDescent="0.3">
      <c r="B846" s="48"/>
      <c r="C846" s="48"/>
      <c r="D846" s="48"/>
      <c r="E846" s="48"/>
      <c r="F846" s="48"/>
    </row>
    <row r="847" spans="2:6" ht="12.75" customHeight="1" x14ac:dyDescent="0.3">
      <c r="B847" s="48"/>
      <c r="C847" s="48"/>
      <c r="D847" s="48"/>
      <c r="E847" s="48"/>
      <c r="F847" s="48"/>
    </row>
    <row r="848" spans="2:6" ht="12.75" customHeight="1" x14ac:dyDescent="0.3">
      <c r="B848" s="48"/>
      <c r="C848" s="48"/>
      <c r="D848" s="48"/>
      <c r="E848" s="48"/>
      <c r="F848" s="48"/>
    </row>
    <row r="849" spans="2:6" ht="12.75" customHeight="1" x14ac:dyDescent="0.3">
      <c r="B849" s="48"/>
      <c r="C849" s="48"/>
      <c r="D849" s="48"/>
      <c r="E849" s="48"/>
      <c r="F849" s="48"/>
    </row>
    <row r="850" spans="2:6" ht="12.75" customHeight="1" x14ac:dyDescent="0.3">
      <c r="B850" s="48"/>
      <c r="C850" s="48"/>
      <c r="D850" s="48"/>
      <c r="E850" s="48"/>
      <c r="F850" s="48"/>
    </row>
    <row r="851" spans="2:6" ht="12.75" customHeight="1" x14ac:dyDescent="0.3">
      <c r="B851" s="48"/>
      <c r="C851" s="48"/>
      <c r="D851" s="48"/>
      <c r="E851" s="48"/>
      <c r="F851" s="48"/>
    </row>
    <row r="852" spans="2:6" ht="12.75" customHeight="1" x14ac:dyDescent="0.3">
      <c r="B852" s="48"/>
      <c r="C852" s="48"/>
      <c r="D852" s="48"/>
      <c r="E852" s="48"/>
      <c r="F852" s="48"/>
    </row>
    <row r="853" spans="2:6" ht="12.75" customHeight="1" x14ac:dyDescent="0.3">
      <c r="B853" s="48"/>
      <c r="C853" s="48"/>
      <c r="D853" s="48"/>
      <c r="E853" s="48"/>
      <c r="F853" s="48"/>
    </row>
    <row r="854" spans="2:6" ht="12.75" customHeight="1" x14ac:dyDescent="0.3">
      <c r="B854" s="48"/>
      <c r="C854" s="48"/>
      <c r="D854" s="48"/>
      <c r="E854" s="48"/>
      <c r="F854" s="48"/>
    </row>
    <row r="855" spans="2:6" ht="12.75" customHeight="1" x14ac:dyDescent="0.3">
      <c r="B855" s="48"/>
      <c r="C855" s="48"/>
      <c r="D855" s="48"/>
      <c r="E855" s="48"/>
      <c r="F855" s="48"/>
    </row>
    <row r="856" spans="2:6" ht="12.75" customHeight="1" x14ac:dyDescent="0.3">
      <c r="B856" s="48"/>
      <c r="C856" s="48"/>
      <c r="D856" s="48"/>
      <c r="E856" s="48"/>
      <c r="F856" s="48"/>
    </row>
    <row r="857" spans="2:6" ht="12.75" customHeight="1" x14ac:dyDescent="0.3">
      <c r="B857" s="48"/>
      <c r="C857" s="48"/>
      <c r="D857" s="48"/>
      <c r="E857" s="48"/>
      <c r="F857" s="48"/>
    </row>
    <row r="858" spans="2:6" ht="12.75" customHeight="1" x14ac:dyDescent="0.3">
      <c r="B858" s="48"/>
      <c r="C858" s="48"/>
      <c r="D858" s="48"/>
      <c r="E858" s="48"/>
      <c r="F858" s="48"/>
    </row>
    <row r="859" spans="2:6" ht="12.75" customHeight="1" x14ac:dyDescent="0.3">
      <c r="B859" s="48"/>
      <c r="C859" s="48"/>
      <c r="D859" s="48"/>
      <c r="E859" s="48"/>
      <c r="F859" s="48"/>
    </row>
    <row r="860" spans="2:6" ht="12.75" customHeight="1" x14ac:dyDescent="0.3">
      <c r="B860" s="48"/>
      <c r="C860" s="48"/>
      <c r="D860" s="48"/>
      <c r="E860" s="48"/>
      <c r="F860" s="48"/>
    </row>
    <row r="861" spans="2:6" ht="12.75" customHeight="1" x14ac:dyDescent="0.3">
      <c r="B861" s="48"/>
      <c r="C861" s="48"/>
      <c r="D861" s="48"/>
      <c r="E861" s="48"/>
      <c r="F861" s="48"/>
    </row>
    <row r="862" spans="2:6" ht="12.75" customHeight="1" x14ac:dyDescent="0.3">
      <c r="B862" s="48"/>
      <c r="C862" s="48"/>
      <c r="D862" s="48"/>
      <c r="E862" s="48"/>
      <c r="F862" s="48"/>
    </row>
    <row r="863" spans="2:6" ht="12.75" customHeight="1" x14ac:dyDescent="0.3">
      <c r="B863" s="48"/>
      <c r="C863" s="48"/>
      <c r="D863" s="48"/>
      <c r="E863" s="48"/>
      <c r="F863" s="48"/>
    </row>
    <row r="864" spans="2:6" ht="12.75" customHeight="1" x14ac:dyDescent="0.3">
      <c r="B864" s="48"/>
      <c r="C864" s="48"/>
      <c r="D864" s="48"/>
      <c r="E864" s="48"/>
      <c r="F864" s="48"/>
    </row>
    <row r="865" spans="2:6" ht="12.75" customHeight="1" x14ac:dyDescent="0.3">
      <c r="B865" s="48"/>
      <c r="C865" s="48"/>
      <c r="D865" s="48"/>
      <c r="E865" s="48"/>
      <c r="F865" s="48"/>
    </row>
    <row r="866" spans="2:6" ht="12.75" customHeight="1" x14ac:dyDescent="0.3">
      <c r="B866" s="48"/>
      <c r="C866" s="48"/>
      <c r="D866" s="48"/>
      <c r="E866" s="48"/>
      <c r="F866" s="48"/>
    </row>
    <row r="867" spans="2:6" ht="12.75" customHeight="1" x14ac:dyDescent="0.3">
      <c r="B867" s="48"/>
      <c r="C867" s="48"/>
      <c r="D867" s="48"/>
      <c r="E867" s="48"/>
      <c r="F867" s="48"/>
    </row>
    <row r="868" spans="2:6" ht="12.75" customHeight="1" x14ac:dyDescent="0.3">
      <c r="B868" s="48"/>
      <c r="C868" s="48"/>
      <c r="D868" s="48"/>
      <c r="E868" s="48"/>
      <c r="F868" s="48"/>
    </row>
    <row r="869" spans="2:6" ht="12.75" customHeight="1" x14ac:dyDescent="0.3">
      <c r="B869" s="48"/>
      <c r="C869" s="48"/>
      <c r="D869" s="48"/>
      <c r="E869" s="48"/>
      <c r="F869" s="48"/>
    </row>
    <row r="870" spans="2:6" ht="12.75" customHeight="1" x14ac:dyDescent="0.3">
      <c r="B870" s="48"/>
      <c r="C870" s="48"/>
      <c r="D870" s="48"/>
      <c r="E870" s="48"/>
      <c r="F870" s="48"/>
    </row>
    <row r="871" spans="2:6" ht="12.75" customHeight="1" x14ac:dyDescent="0.3">
      <c r="B871" s="48"/>
      <c r="C871" s="48"/>
      <c r="D871" s="48"/>
      <c r="E871" s="48"/>
      <c r="F871" s="48"/>
    </row>
    <row r="872" spans="2:6" ht="12.75" customHeight="1" x14ac:dyDescent="0.3">
      <c r="B872" s="48"/>
      <c r="C872" s="48"/>
      <c r="D872" s="48"/>
      <c r="E872" s="48"/>
      <c r="F872" s="48"/>
    </row>
    <row r="873" spans="2:6" ht="12.75" customHeight="1" x14ac:dyDescent="0.3">
      <c r="B873" s="48"/>
      <c r="C873" s="48"/>
      <c r="D873" s="48"/>
      <c r="E873" s="48"/>
      <c r="F873" s="48"/>
    </row>
    <row r="874" spans="2:6" ht="12.75" customHeight="1" x14ac:dyDescent="0.3">
      <c r="B874" s="48"/>
      <c r="C874" s="48"/>
      <c r="D874" s="48"/>
      <c r="E874" s="48"/>
      <c r="F874" s="48"/>
    </row>
    <row r="875" spans="2:6" ht="12.75" customHeight="1" x14ac:dyDescent="0.3">
      <c r="B875" s="48"/>
      <c r="C875" s="48"/>
      <c r="D875" s="48"/>
      <c r="E875" s="48"/>
      <c r="F875" s="48"/>
    </row>
    <row r="876" spans="2:6" ht="12.75" customHeight="1" x14ac:dyDescent="0.3">
      <c r="B876" s="48"/>
      <c r="C876" s="48"/>
      <c r="D876" s="48"/>
      <c r="E876" s="48"/>
      <c r="F876" s="48"/>
    </row>
    <row r="877" spans="2:6" ht="12.75" customHeight="1" x14ac:dyDescent="0.3">
      <c r="B877" s="48"/>
      <c r="C877" s="48"/>
      <c r="D877" s="48"/>
      <c r="E877" s="48"/>
      <c r="F877" s="48"/>
    </row>
    <row r="878" spans="2:6" ht="12.75" customHeight="1" x14ac:dyDescent="0.3">
      <c r="B878" s="48"/>
      <c r="C878" s="48"/>
      <c r="D878" s="48"/>
      <c r="E878" s="48"/>
      <c r="F878" s="48"/>
    </row>
    <row r="879" spans="2:6" ht="12.75" customHeight="1" x14ac:dyDescent="0.3">
      <c r="B879" s="48"/>
      <c r="C879" s="48"/>
      <c r="D879" s="48"/>
      <c r="E879" s="48"/>
      <c r="F879" s="48"/>
    </row>
    <row r="880" spans="2:6" ht="12.75" customHeight="1" x14ac:dyDescent="0.3">
      <c r="B880" s="48"/>
      <c r="C880" s="48"/>
      <c r="D880" s="48"/>
      <c r="E880" s="48"/>
      <c r="F880" s="48"/>
    </row>
    <row r="881" spans="2:6" ht="12.75" customHeight="1" x14ac:dyDescent="0.3">
      <c r="B881" s="48"/>
      <c r="C881" s="48"/>
      <c r="D881" s="48"/>
      <c r="E881" s="48"/>
      <c r="F881" s="48"/>
    </row>
    <row r="882" spans="2:6" ht="12.75" customHeight="1" x14ac:dyDescent="0.3">
      <c r="B882" s="48"/>
      <c r="C882" s="48"/>
      <c r="D882" s="48"/>
      <c r="E882" s="48"/>
      <c r="F882" s="48"/>
    </row>
    <row r="883" spans="2:6" ht="12.75" customHeight="1" x14ac:dyDescent="0.3">
      <c r="B883" s="48"/>
      <c r="C883" s="48"/>
      <c r="D883" s="48"/>
      <c r="E883" s="48"/>
      <c r="F883" s="48"/>
    </row>
    <row r="884" spans="2:6" ht="12.75" customHeight="1" x14ac:dyDescent="0.3">
      <c r="B884" s="48"/>
      <c r="C884" s="48"/>
      <c r="D884" s="48"/>
      <c r="E884" s="48"/>
      <c r="F884" s="48"/>
    </row>
    <row r="885" spans="2:6" ht="12.75" customHeight="1" x14ac:dyDescent="0.3">
      <c r="B885" s="48"/>
      <c r="C885" s="48"/>
      <c r="D885" s="48"/>
      <c r="E885" s="48"/>
      <c r="F885" s="48"/>
    </row>
    <row r="886" spans="2:6" ht="12.75" customHeight="1" x14ac:dyDescent="0.3">
      <c r="B886" s="48"/>
      <c r="C886" s="48"/>
      <c r="D886" s="48"/>
      <c r="E886" s="48"/>
      <c r="F886" s="48"/>
    </row>
    <row r="887" spans="2:6" ht="12.75" customHeight="1" x14ac:dyDescent="0.3">
      <c r="B887" s="48"/>
      <c r="C887" s="48"/>
      <c r="D887" s="48"/>
      <c r="E887" s="48"/>
      <c r="F887" s="48"/>
    </row>
    <row r="888" spans="2:6" ht="12.75" customHeight="1" x14ac:dyDescent="0.3">
      <c r="B888" s="48"/>
      <c r="C888" s="48"/>
      <c r="D888" s="48"/>
      <c r="E888" s="48"/>
      <c r="F888" s="48"/>
    </row>
    <row r="889" spans="2:6" ht="12.75" customHeight="1" x14ac:dyDescent="0.3">
      <c r="B889" s="48"/>
      <c r="C889" s="48"/>
      <c r="D889" s="48"/>
      <c r="E889" s="48"/>
      <c r="F889" s="48"/>
    </row>
    <row r="890" spans="2:6" ht="12.75" customHeight="1" x14ac:dyDescent="0.3">
      <c r="B890" s="48"/>
      <c r="C890" s="48"/>
      <c r="D890" s="48"/>
      <c r="E890" s="48"/>
      <c r="F890" s="48"/>
    </row>
    <row r="891" spans="2:6" ht="12.75" customHeight="1" x14ac:dyDescent="0.3">
      <c r="B891" s="48"/>
      <c r="C891" s="48"/>
      <c r="D891" s="48"/>
      <c r="E891" s="48"/>
      <c r="F891" s="48"/>
    </row>
    <row r="892" spans="2:6" ht="12.75" customHeight="1" x14ac:dyDescent="0.3">
      <c r="B892" s="48"/>
      <c r="C892" s="48"/>
      <c r="D892" s="48"/>
      <c r="E892" s="48"/>
      <c r="F892" s="48"/>
    </row>
    <row r="893" spans="2:6" ht="12.75" customHeight="1" x14ac:dyDescent="0.3">
      <c r="B893" s="48"/>
      <c r="C893" s="48"/>
      <c r="D893" s="48"/>
      <c r="E893" s="48"/>
      <c r="F893" s="48"/>
    </row>
    <row r="894" spans="2:6" ht="12.75" customHeight="1" x14ac:dyDescent="0.3">
      <c r="B894" s="48"/>
      <c r="C894" s="48"/>
      <c r="D894" s="48"/>
      <c r="E894" s="48"/>
      <c r="F894" s="48"/>
    </row>
    <row r="895" spans="2:6" ht="12.75" customHeight="1" x14ac:dyDescent="0.3">
      <c r="B895" s="48"/>
      <c r="C895" s="48"/>
      <c r="D895" s="48"/>
      <c r="E895" s="48"/>
      <c r="F895" s="48"/>
    </row>
    <row r="896" spans="2:6" ht="12.75" customHeight="1" x14ac:dyDescent="0.3">
      <c r="B896" s="48"/>
      <c r="C896" s="48"/>
      <c r="D896" s="48"/>
      <c r="E896" s="48"/>
      <c r="F896" s="48"/>
    </row>
    <row r="897" spans="2:6" ht="12.75" customHeight="1" x14ac:dyDescent="0.3">
      <c r="B897" s="48"/>
      <c r="C897" s="48"/>
      <c r="D897" s="48"/>
      <c r="E897" s="48"/>
      <c r="F897" s="48"/>
    </row>
    <row r="898" spans="2:6" ht="12.75" customHeight="1" x14ac:dyDescent="0.3">
      <c r="B898" s="48"/>
      <c r="C898" s="48"/>
      <c r="D898" s="48"/>
      <c r="E898" s="48"/>
      <c r="F898" s="48"/>
    </row>
    <row r="899" spans="2:6" ht="12.75" customHeight="1" x14ac:dyDescent="0.3">
      <c r="B899" s="48"/>
      <c r="C899" s="48"/>
      <c r="D899" s="48"/>
      <c r="E899" s="48"/>
      <c r="F899" s="48"/>
    </row>
    <row r="900" spans="2:6" ht="12.75" customHeight="1" x14ac:dyDescent="0.3">
      <c r="B900" s="48"/>
      <c r="C900" s="48"/>
      <c r="D900" s="48"/>
      <c r="E900" s="48"/>
      <c r="F900" s="48"/>
    </row>
    <row r="901" spans="2:6" ht="12.75" customHeight="1" x14ac:dyDescent="0.3">
      <c r="B901" s="48"/>
      <c r="C901" s="48"/>
      <c r="D901" s="48"/>
      <c r="E901" s="48"/>
      <c r="F901" s="48"/>
    </row>
    <row r="902" spans="2:6" ht="12.75" customHeight="1" x14ac:dyDescent="0.3">
      <c r="B902" s="48"/>
      <c r="C902" s="48"/>
      <c r="D902" s="48"/>
      <c r="E902" s="48"/>
      <c r="F902" s="48"/>
    </row>
    <row r="903" spans="2:6" ht="12.75" customHeight="1" x14ac:dyDescent="0.3">
      <c r="B903" s="48"/>
      <c r="C903" s="48"/>
      <c r="D903" s="48"/>
      <c r="E903" s="48"/>
      <c r="F903" s="48"/>
    </row>
    <row r="904" spans="2:6" ht="12.75" customHeight="1" x14ac:dyDescent="0.3">
      <c r="B904" s="48"/>
      <c r="C904" s="48"/>
      <c r="D904" s="48"/>
      <c r="E904" s="48"/>
      <c r="F904" s="48"/>
    </row>
    <row r="905" spans="2:6" ht="12.75" customHeight="1" x14ac:dyDescent="0.3">
      <c r="B905" s="48"/>
      <c r="C905" s="48"/>
      <c r="D905" s="48"/>
      <c r="E905" s="48"/>
      <c r="F905" s="48"/>
    </row>
    <row r="906" spans="2:6" ht="12.75" customHeight="1" x14ac:dyDescent="0.3">
      <c r="B906" s="48"/>
      <c r="C906" s="48"/>
      <c r="D906" s="48"/>
      <c r="E906" s="48"/>
      <c r="F906" s="48"/>
    </row>
    <row r="907" spans="2:6" ht="12.75" customHeight="1" x14ac:dyDescent="0.3">
      <c r="B907" s="48"/>
      <c r="C907" s="48"/>
      <c r="D907" s="48"/>
      <c r="E907" s="48"/>
      <c r="F907" s="48"/>
    </row>
    <row r="908" spans="2:6" ht="12.75" customHeight="1" x14ac:dyDescent="0.3">
      <c r="B908" s="48"/>
      <c r="C908" s="48"/>
      <c r="D908" s="48"/>
      <c r="E908" s="48"/>
      <c r="F908" s="48"/>
    </row>
    <row r="909" spans="2:6" ht="12.75" customHeight="1" x14ac:dyDescent="0.3">
      <c r="B909" s="48"/>
      <c r="C909" s="48"/>
      <c r="D909" s="48"/>
      <c r="E909" s="48"/>
      <c r="F909" s="48"/>
    </row>
    <row r="910" spans="2:6" ht="12.75" customHeight="1" x14ac:dyDescent="0.3">
      <c r="B910" s="48"/>
      <c r="C910" s="48"/>
      <c r="D910" s="48"/>
      <c r="E910" s="48"/>
      <c r="F910" s="48"/>
    </row>
    <row r="911" spans="2:6" ht="12.75" customHeight="1" x14ac:dyDescent="0.3">
      <c r="B911" s="48"/>
      <c r="C911" s="48"/>
      <c r="D911" s="48"/>
      <c r="E911" s="48"/>
      <c r="F911" s="48"/>
    </row>
    <row r="912" spans="2:6" ht="12.75" customHeight="1" x14ac:dyDescent="0.3">
      <c r="B912" s="48"/>
      <c r="C912" s="48"/>
      <c r="D912" s="48"/>
      <c r="E912" s="48"/>
      <c r="F912" s="48"/>
    </row>
    <row r="913" spans="2:6" ht="12.75" customHeight="1" x14ac:dyDescent="0.3">
      <c r="B913" s="48"/>
      <c r="C913" s="48"/>
      <c r="D913" s="48"/>
      <c r="E913" s="48"/>
      <c r="F913" s="48"/>
    </row>
    <row r="914" spans="2:6" ht="12.75" customHeight="1" x14ac:dyDescent="0.3">
      <c r="B914" s="48"/>
      <c r="C914" s="48"/>
      <c r="D914" s="48"/>
      <c r="E914" s="48"/>
      <c r="F914" s="48"/>
    </row>
    <row r="915" spans="2:6" ht="12.75" customHeight="1" x14ac:dyDescent="0.3">
      <c r="B915" s="48"/>
      <c r="C915" s="48"/>
      <c r="D915" s="48"/>
      <c r="E915" s="48"/>
      <c r="F915" s="48"/>
    </row>
    <row r="916" spans="2:6" ht="12.75" customHeight="1" x14ac:dyDescent="0.3">
      <c r="B916" s="48"/>
      <c r="C916" s="48"/>
      <c r="D916" s="48"/>
      <c r="E916" s="48"/>
      <c r="F916" s="48"/>
    </row>
    <row r="917" spans="2:6" ht="12.75" customHeight="1" x14ac:dyDescent="0.3">
      <c r="B917" s="48"/>
      <c r="C917" s="48"/>
      <c r="D917" s="48"/>
      <c r="E917" s="48"/>
      <c r="F917" s="48"/>
    </row>
    <row r="918" spans="2:6" ht="12.75" customHeight="1" x14ac:dyDescent="0.3">
      <c r="B918" s="48"/>
      <c r="C918" s="48"/>
      <c r="D918" s="48"/>
      <c r="E918" s="48"/>
      <c r="F918" s="48"/>
    </row>
    <row r="919" spans="2:6" ht="12.75" customHeight="1" x14ac:dyDescent="0.3">
      <c r="B919" s="48"/>
      <c r="C919" s="48"/>
      <c r="D919" s="48"/>
      <c r="E919" s="48"/>
      <c r="F919" s="48"/>
    </row>
    <row r="920" spans="2:6" ht="12.75" customHeight="1" x14ac:dyDescent="0.3">
      <c r="B920" s="48"/>
      <c r="C920" s="48"/>
      <c r="D920" s="48"/>
      <c r="E920" s="48"/>
      <c r="F920" s="48"/>
    </row>
    <row r="921" spans="2:6" ht="12.75" customHeight="1" x14ac:dyDescent="0.3">
      <c r="B921" s="48"/>
      <c r="C921" s="48"/>
      <c r="D921" s="48"/>
      <c r="E921" s="48"/>
      <c r="F921" s="48"/>
    </row>
    <row r="922" spans="2:6" ht="12.75" customHeight="1" x14ac:dyDescent="0.3">
      <c r="B922" s="48"/>
      <c r="C922" s="48"/>
      <c r="D922" s="48"/>
      <c r="E922" s="48"/>
      <c r="F922" s="48"/>
    </row>
    <row r="923" spans="2:6" ht="12.75" customHeight="1" x14ac:dyDescent="0.3">
      <c r="B923" s="48"/>
      <c r="C923" s="48"/>
      <c r="D923" s="48"/>
      <c r="E923" s="48"/>
      <c r="F923" s="48"/>
    </row>
    <row r="924" spans="2:6" ht="12.75" customHeight="1" x14ac:dyDescent="0.3">
      <c r="B924" s="48"/>
      <c r="C924" s="48"/>
      <c r="D924" s="48"/>
      <c r="E924" s="48"/>
      <c r="F924" s="48"/>
    </row>
    <row r="925" spans="2:6" ht="12.75" customHeight="1" x14ac:dyDescent="0.3">
      <c r="B925" s="48"/>
      <c r="C925" s="48"/>
      <c r="D925" s="48"/>
      <c r="E925" s="48"/>
      <c r="F925" s="48"/>
    </row>
    <row r="926" spans="2:6" ht="12.75" customHeight="1" x14ac:dyDescent="0.3">
      <c r="B926" s="48"/>
      <c r="C926" s="48"/>
      <c r="D926" s="48"/>
      <c r="E926" s="48"/>
      <c r="F926" s="48"/>
    </row>
    <row r="927" spans="2:6" ht="12.75" customHeight="1" x14ac:dyDescent="0.3">
      <c r="B927" s="48"/>
      <c r="C927" s="48"/>
      <c r="D927" s="48"/>
      <c r="E927" s="48"/>
      <c r="F927" s="48"/>
    </row>
    <row r="928" spans="2:6" ht="12.75" customHeight="1" x14ac:dyDescent="0.3">
      <c r="B928" s="48"/>
      <c r="C928" s="48"/>
      <c r="D928" s="48"/>
      <c r="E928" s="48"/>
      <c r="F928" s="48"/>
    </row>
    <row r="929" spans="2:6" ht="12.75" customHeight="1" x14ac:dyDescent="0.3">
      <c r="B929" s="48"/>
      <c r="C929" s="48"/>
      <c r="D929" s="48"/>
      <c r="E929" s="48"/>
      <c r="F929" s="48"/>
    </row>
    <row r="930" spans="2:6" ht="12.75" customHeight="1" x14ac:dyDescent="0.3">
      <c r="B930" s="48"/>
      <c r="C930" s="48"/>
      <c r="D930" s="48"/>
      <c r="E930" s="48"/>
      <c r="F930" s="48"/>
    </row>
    <row r="931" spans="2:6" ht="12.75" customHeight="1" x14ac:dyDescent="0.3">
      <c r="B931" s="48"/>
      <c r="C931" s="48"/>
      <c r="D931" s="48"/>
      <c r="E931" s="48"/>
      <c r="F931" s="48"/>
    </row>
    <row r="932" spans="2:6" ht="12.75" customHeight="1" x14ac:dyDescent="0.3">
      <c r="B932" s="48"/>
      <c r="C932" s="48"/>
      <c r="D932" s="48"/>
      <c r="E932" s="48"/>
      <c r="F932" s="48"/>
    </row>
    <row r="933" spans="2:6" ht="12.75" customHeight="1" x14ac:dyDescent="0.3">
      <c r="B933" s="48"/>
      <c r="C933" s="48"/>
      <c r="D933" s="48"/>
      <c r="E933" s="48"/>
      <c r="F933" s="48"/>
    </row>
    <row r="934" spans="2:6" ht="12.75" customHeight="1" x14ac:dyDescent="0.3">
      <c r="B934" s="48"/>
      <c r="C934" s="48"/>
      <c r="D934" s="48"/>
      <c r="E934" s="48"/>
      <c r="F934" s="48"/>
    </row>
    <row r="935" spans="2:6" ht="12.75" customHeight="1" x14ac:dyDescent="0.3">
      <c r="B935" s="48"/>
      <c r="C935" s="48"/>
      <c r="D935" s="48"/>
      <c r="E935" s="48"/>
      <c r="F935" s="48"/>
    </row>
    <row r="936" spans="2:6" ht="12.75" customHeight="1" x14ac:dyDescent="0.3">
      <c r="B936" s="48"/>
      <c r="C936" s="48"/>
      <c r="D936" s="48"/>
      <c r="E936" s="48"/>
      <c r="F936" s="48"/>
    </row>
    <row r="937" spans="2:6" ht="12.75" customHeight="1" x14ac:dyDescent="0.3">
      <c r="B937" s="48"/>
      <c r="C937" s="48"/>
      <c r="D937" s="48"/>
      <c r="E937" s="48"/>
      <c r="F937" s="48"/>
    </row>
    <row r="938" spans="2:6" ht="12.75" customHeight="1" x14ac:dyDescent="0.3">
      <c r="B938" s="48"/>
      <c r="C938" s="48"/>
      <c r="D938" s="48"/>
      <c r="E938" s="48"/>
      <c r="F938" s="48"/>
    </row>
    <row r="939" spans="2:6" ht="12.75" customHeight="1" x14ac:dyDescent="0.3">
      <c r="B939" s="48"/>
      <c r="C939" s="48"/>
      <c r="D939" s="48"/>
      <c r="E939" s="48"/>
      <c r="F939" s="48"/>
    </row>
    <row r="940" spans="2:6" ht="12.75" customHeight="1" x14ac:dyDescent="0.3">
      <c r="B940" s="48"/>
      <c r="C940" s="48"/>
      <c r="D940" s="48"/>
      <c r="E940" s="48"/>
      <c r="F940" s="48"/>
    </row>
    <row r="941" spans="2:6" ht="12.75" customHeight="1" x14ac:dyDescent="0.3">
      <c r="B941" s="48"/>
      <c r="C941" s="48"/>
      <c r="D941" s="48"/>
      <c r="E941" s="48"/>
      <c r="F941" s="48"/>
    </row>
    <row r="942" spans="2:6" ht="12.75" customHeight="1" x14ac:dyDescent="0.3">
      <c r="B942" s="48"/>
      <c r="C942" s="48"/>
      <c r="D942" s="48"/>
      <c r="E942" s="48"/>
      <c r="F942" s="48"/>
    </row>
    <row r="943" spans="2:6" ht="12.75" customHeight="1" x14ac:dyDescent="0.3">
      <c r="B943" s="48"/>
      <c r="C943" s="48"/>
      <c r="D943" s="48"/>
      <c r="E943" s="48"/>
      <c r="F943" s="48"/>
    </row>
    <row r="944" spans="2:6" ht="12.75" customHeight="1" x14ac:dyDescent="0.3">
      <c r="B944" s="48"/>
      <c r="C944" s="48"/>
      <c r="D944" s="48"/>
      <c r="E944" s="48"/>
      <c r="F944" s="48"/>
    </row>
    <row r="945" spans="2:6" ht="12.75" customHeight="1" x14ac:dyDescent="0.3">
      <c r="B945" s="48"/>
      <c r="C945" s="48"/>
      <c r="D945" s="48"/>
      <c r="E945" s="48"/>
      <c r="F945" s="48"/>
    </row>
    <row r="946" spans="2:6" ht="12.75" customHeight="1" x14ac:dyDescent="0.3">
      <c r="B946" s="48"/>
      <c r="C946" s="48"/>
      <c r="D946" s="48"/>
      <c r="E946" s="48"/>
      <c r="F946" s="48"/>
    </row>
    <row r="947" spans="2:6" ht="12.75" customHeight="1" x14ac:dyDescent="0.3">
      <c r="B947" s="48"/>
      <c r="C947" s="48"/>
      <c r="D947" s="48"/>
      <c r="E947" s="48"/>
      <c r="F947" s="48"/>
    </row>
    <row r="948" spans="2:6" ht="12.75" customHeight="1" x14ac:dyDescent="0.3">
      <c r="B948" s="48"/>
      <c r="C948" s="48"/>
      <c r="D948" s="48"/>
      <c r="E948" s="48"/>
      <c r="F948" s="48"/>
    </row>
    <row r="949" spans="2:6" ht="12.75" customHeight="1" x14ac:dyDescent="0.3">
      <c r="B949" s="48"/>
      <c r="C949" s="48"/>
      <c r="D949" s="48"/>
      <c r="E949" s="48"/>
      <c r="F949" s="48"/>
    </row>
    <row r="950" spans="2:6" ht="12.75" customHeight="1" x14ac:dyDescent="0.3">
      <c r="B950" s="48"/>
      <c r="C950" s="48"/>
      <c r="D950" s="48"/>
      <c r="E950" s="48"/>
      <c r="F950" s="48"/>
    </row>
    <row r="951" spans="2:6" ht="12.75" customHeight="1" x14ac:dyDescent="0.3">
      <c r="B951" s="48"/>
      <c r="C951" s="48"/>
      <c r="D951" s="48"/>
      <c r="E951" s="48"/>
      <c r="F951" s="48"/>
    </row>
    <row r="952" spans="2:6" ht="12.75" customHeight="1" x14ac:dyDescent="0.3">
      <c r="B952" s="48"/>
      <c r="C952" s="48"/>
      <c r="D952" s="48"/>
      <c r="E952" s="48"/>
      <c r="F952" s="48"/>
    </row>
    <row r="953" spans="2:6" ht="12.75" customHeight="1" x14ac:dyDescent="0.3">
      <c r="B953" s="48"/>
      <c r="C953" s="48"/>
      <c r="D953" s="48"/>
      <c r="E953" s="48"/>
      <c r="F953" s="48"/>
    </row>
    <row r="954" spans="2:6" ht="12.75" customHeight="1" x14ac:dyDescent="0.3">
      <c r="B954" s="48"/>
      <c r="C954" s="48"/>
      <c r="D954" s="48"/>
      <c r="E954" s="48"/>
      <c r="F954" s="48"/>
    </row>
    <row r="955" spans="2:6" ht="12.75" customHeight="1" x14ac:dyDescent="0.3">
      <c r="B955" s="48"/>
      <c r="C955" s="48"/>
      <c r="D955" s="48"/>
      <c r="E955" s="48"/>
      <c r="F955" s="48"/>
    </row>
    <row r="956" spans="2:6" ht="12.75" customHeight="1" x14ac:dyDescent="0.3">
      <c r="B956" s="48"/>
      <c r="C956" s="48"/>
      <c r="D956" s="48"/>
      <c r="E956" s="48"/>
      <c r="F956" s="48"/>
    </row>
    <row r="957" spans="2:6" ht="12.75" customHeight="1" x14ac:dyDescent="0.3">
      <c r="B957" s="48"/>
      <c r="C957" s="48"/>
      <c r="D957" s="48"/>
      <c r="E957" s="48"/>
      <c r="F957" s="48"/>
    </row>
    <row r="958" spans="2:6" ht="12.75" customHeight="1" x14ac:dyDescent="0.3">
      <c r="B958" s="48"/>
      <c r="C958" s="48"/>
      <c r="D958" s="48"/>
      <c r="E958" s="48"/>
      <c r="F958" s="48"/>
    </row>
    <row r="959" spans="2:6" ht="12.75" customHeight="1" x14ac:dyDescent="0.3">
      <c r="B959" s="48"/>
      <c r="C959" s="48"/>
      <c r="D959" s="48"/>
      <c r="E959" s="48"/>
      <c r="F959" s="48"/>
    </row>
    <row r="960" spans="2:6" ht="12.75" customHeight="1" x14ac:dyDescent="0.3">
      <c r="B960" s="48"/>
      <c r="C960" s="48"/>
      <c r="D960" s="48"/>
      <c r="E960" s="48"/>
      <c r="F960" s="48"/>
    </row>
    <row r="961" spans="2:6" ht="12.75" customHeight="1" x14ac:dyDescent="0.3">
      <c r="B961" s="48"/>
      <c r="C961" s="48"/>
      <c r="D961" s="48"/>
      <c r="E961" s="48"/>
      <c r="F961" s="48"/>
    </row>
    <row r="962" spans="2:6" ht="12.75" customHeight="1" x14ac:dyDescent="0.3">
      <c r="B962" s="48"/>
      <c r="C962" s="48"/>
      <c r="D962" s="48"/>
      <c r="E962" s="48"/>
      <c r="F962" s="48"/>
    </row>
    <row r="963" spans="2:6" ht="12.75" customHeight="1" x14ac:dyDescent="0.3">
      <c r="B963" s="48"/>
      <c r="C963" s="48"/>
      <c r="D963" s="48"/>
      <c r="E963" s="48"/>
      <c r="F963" s="48"/>
    </row>
    <row r="964" spans="2:6" ht="12.75" customHeight="1" x14ac:dyDescent="0.3">
      <c r="B964" s="48"/>
      <c r="C964" s="48"/>
      <c r="D964" s="48"/>
      <c r="E964" s="48"/>
      <c r="F964" s="48"/>
    </row>
    <row r="965" spans="2:6" ht="12.75" customHeight="1" x14ac:dyDescent="0.3">
      <c r="B965" s="48"/>
      <c r="C965" s="48"/>
      <c r="D965" s="48"/>
      <c r="E965" s="48"/>
      <c r="F965" s="48"/>
    </row>
    <row r="966" spans="2:6" ht="12.75" customHeight="1" x14ac:dyDescent="0.3">
      <c r="B966" s="48"/>
      <c r="C966" s="48"/>
      <c r="D966" s="48"/>
      <c r="E966" s="48"/>
      <c r="F966" s="48"/>
    </row>
    <row r="967" spans="2:6" ht="12.75" customHeight="1" x14ac:dyDescent="0.3">
      <c r="B967" s="48"/>
      <c r="C967" s="48"/>
      <c r="D967" s="48"/>
      <c r="E967" s="48"/>
      <c r="F967" s="48"/>
    </row>
    <row r="968" spans="2:6" ht="12.75" customHeight="1" x14ac:dyDescent="0.3">
      <c r="B968" s="48"/>
      <c r="C968" s="48"/>
      <c r="D968" s="48"/>
      <c r="E968" s="48"/>
      <c r="F968" s="48"/>
    </row>
    <row r="969" spans="2:6" ht="12.75" customHeight="1" x14ac:dyDescent="0.3">
      <c r="B969" s="48"/>
      <c r="C969" s="48"/>
      <c r="D969" s="48"/>
      <c r="E969" s="48"/>
      <c r="F969" s="48"/>
    </row>
    <row r="970" spans="2:6" ht="12.75" customHeight="1" x14ac:dyDescent="0.3">
      <c r="B970" s="48"/>
      <c r="C970" s="48"/>
      <c r="D970" s="48"/>
      <c r="E970" s="48"/>
      <c r="F970" s="48"/>
    </row>
    <row r="971" spans="2:6" ht="12.75" customHeight="1" x14ac:dyDescent="0.3">
      <c r="B971" s="48"/>
      <c r="C971" s="48"/>
      <c r="D971" s="48"/>
      <c r="E971" s="48"/>
      <c r="F971" s="48"/>
    </row>
    <row r="972" spans="2:6" ht="12.75" customHeight="1" x14ac:dyDescent="0.3">
      <c r="B972" s="48"/>
      <c r="C972" s="48"/>
      <c r="D972" s="48"/>
      <c r="E972" s="48"/>
      <c r="F972" s="48"/>
    </row>
    <row r="973" spans="2:6" ht="12.75" customHeight="1" x14ac:dyDescent="0.3">
      <c r="B973" s="48"/>
      <c r="C973" s="48"/>
      <c r="D973" s="48"/>
      <c r="E973" s="48"/>
      <c r="F973" s="48"/>
    </row>
    <row r="974" spans="2:6" ht="12.75" customHeight="1" x14ac:dyDescent="0.3">
      <c r="B974" s="48"/>
      <c r="C974" s="48"/>
      <c r="D974" s="48"/>
      <c r="E974" s="48"/>
      <c r="F974" s="48"/>
    </row>
    <row r="975" spans="2:6" ht="12.75" customHeight="1" x14ac:dyDescent="0.3">
      <c r="B975" s="48"/>
      <c r="C975" s="48"/>
      <c r="D975" s="48"/>
      <c r="E975" s="48"/>
      <c r="F975" s="48"/>
    </row>
    <row r="976" spans="2:6" ht="12.75" customHeight="1" x14ac:dyDescent="0.3">
      <c r="B976" s="48"/>
      <c r="C976" s="48"/>
      <c r="D976" s="48"/>
      <c r="E976" s="48"/>
      <c r="F976" s="48"/>
    </row>
    <row r="977" spans="2:6" ht="12.75" customHeight="1" x14ac:dyDescent="0.3">
      <c r="B977" s="48"/>
      <c r="C977" s="48"/>
      <c r="D977" s="48"/>
      <c r="E977" s="48"/>
      <c r="F977" s="48"/>
    </row>
    <row r="978" spans="2:6" ht="12.75" customHeight="1" x14ac:dyDescent="0.3">
      <c r="B978" s="48"/>
      <c r="C978" s="48"/>
      <c r="D978" s="48"/>
      <c r="E978" s="48"/>
      <c r="F978" s="48"/>
    </row>
    <row r="979" spans="2:6" ht="12.75" customHeight="1" x14ac:dyDescent="0.3">
      <c r="B979" s="48"/>
      <c r="C979" s="48"/>
      <c r="D979" s="48"/>
      <c r="E979" s="48"/>
      <c r="F979" s="48"/>
    </row>
    <row r="980" spans="2:6" ht="12.75" customHeight="1" x14ac:dyDescent="0.3">
      <c r="B980" s="48"/>
      <c r="C980" s="48"/>
      <c r="D980" s="48"/>
      <c r="E980" s="48"/>
      <c r="F980" s="48"/>
    </row>
    <row r="981" spans="2:6" ht="12.75" customHeight="1" x14ac:dyDescent="0.3">
      <c r="B981" s="48"/>
      <c r="C981" s="48"/>
      <c r="D981" s="48"/>
      <c r="E981" s="48"/>
      <c r="F981" s="48"/>
    </row>
    <row r="982" spans="2:6" ht="12.75" customHeight="1" x14ac:dyDescent="0.3">
      <c r="B982" s="48"/>
      <c r="C982" s="48"/>
      <c r="D982" s="48"/>
      <c r="E982" s="48"/>
      <c r="F982" s="48"/>
    </row>
    <row r="983" spans="2:6" ht="12.75" customHeight="1" x14ac:dyDescent="0.3">
      <c r="B983" s="48"/>
      <c r="C983" s="48"/>
      <c r="D983" s="48"/>
      <c r="E983" s="48"/>
      <c r="F983" s="48"/>
    </row>
    <row r="984" spans="2:6" ht="12.75" customHeight="1" x14ac:dyDescent="0.3">
      <c r="B984" s="48"/>
      <c r="C984" s="48"/>
      <c r="D984" s="48"/>
      <c r="E984" s="48"/>
      <c r="F984" s="48"/>
    </row>
    <row r="985" spans="2:6" ht="12.75" customHeight="1" x14ac:dyDescent="0.3">
      <c r="B985" s="48"/>
      <c r="C985" s="48"/>
      <c r="D985" s="48"/>
      <c r="E985" s="48"/>
      <c r="F985" s="48"/>
    </row>
    <row r="986" spans="2:6" ht="12.75" customHeight="1" x14ac:dyDescent="0.3">
      <c r="B986" s="48"/>
      <c r="C986" s="48"/>
      <c r="D986" s="48"/>
      <c r="E986" s="48"/>
      <c r="F986" s="48"/>
    </row>
    <row r="987" spans="2:6" ht="12.75" customHeight="1" x14ac:dyDescent="0.3">
      <c r="B987" s="48"/>
      <c r="C987" s="48"/>
      <c r="D987" s="48"/>
      <c r="E987" s="48"/>
      <c r="F987" s="48"/>
    </row>
    <row r="988" spans="2:6" ht="12.75" customHeight="1" x14ac:dyDescent="0.3">
      <c r="B988" s="48"/>
      <c r="C988" s="48"/>
      <c r="D988" s="48"/>
      <c r="E988" s="48"/>
      <c r="F988" s="48"/>
    </row>
    <row r="989" spans="2:6" ht="12.75" customHeight="1" x14ac:dyDescent="0.3">
      <c r="B989" s="48"/>
      <c r="C989" s="48"/>
      <c r="D989" s="48"/>
      <c r="E989" s="48"/>
      <c r="F989" s="48"/>
    </row>
    <row r="990" spans="2:6" ht="12.75" customHeight="1" x14ac:dyDescent="0.3">
      <c r="B990" s="48"/>
      <c r="C990" s="48"/>
      <c r="D990" s="48"/>
      <c r="E990" s="48"/>
      <c r="F990" s="48"/>
    </row>
    <row r="991" spans="2:6" ht="12.75" customHeight="1" x14ac:dyDescent="0.3">
      <c r="B991" s="48"/>
      <c r="C991" s="48"/>
      <c r="D991" s="48"/>
      <c r="E991" s="48"/>
      <c r="F991" s="48"/>
    </row>
    <row r="992" spans="2:6" ht="12.75" customHeight="1" x14ac:dyDescent="0.3">
      <c r="B992" s="48"/>
      <c r="C992" s="48"/>
      <c r="D992" s="48"/>
      <c r="E992" s="48"/>
      <c r="F992" s="48"/>
    </row>
    <row r="993" spans="2:6" ht="12.75" customHeight="1" x14ac:dyDescent="0.3">
      <c r="B993" s="48"/>
      <c r="C993" s="48"/>
      <c r="D993" s="48"/>
      <c r="E993" s="48"/>
      <c r="F993" s="48"/>
    </row>
    <row r="994" spans="2:6" ht="12.75" customHeight="1" x14ac:dyDescent="0.3">
      <c r="B994" s="48"/>
      <c r="C994" s="48"/>
      <c r="D994" s="48"/>
      <c r="E994" s="48"/>
      <c r="F994" s="48"/>
    </row>
    <row r="995" spans="2:6" ht="12.75" customHeight="1" x14ac:dyDescent="0.3">
      <c r="B995" s="48"/>
      <c r="C995" s="48"/>
      <c r="D995" s="48"/>
      <c r="E995" s="48"/>
      <c r="F995" s="48"/>
    </row>
    <row r="996" spans="2:6" ht="12.75" customHeight="1" x14ac:dyDescent="0.3">
      <c r="B996" s="48"/>
      <c r="C996" s="48"/>
      <c r="D996" s="48"/>
      <c r="E996" s="48"/>
      <c r="F996" s="48"/>
    </row>
    <row r="997" spans="2:6" ht="12.75" customHeight="1" x14ac:dyDescent="0.3">
      <c r="B997" s="48"/>
      <c r="C997" s="48"/>
      <c r="D997" s="48"/>
      <c r="E997" s="48"/>
      <c r="F997" s="48"/>
    </row>
    <row r="998" spans="2:6" ht="12.75" customHeight="1" x14ac:dyDescent="0.3">
      <c r="B998" s="48"/>
      <c r="C998" s="48"/>
      <c r="D998" s="48"/>
      <c r="E998" s="48"/>
      <c r="F998" s="48"/>
    </row>
    <row r="999" spans="2:6" ht="12.75" customHeight="1" x14ac:dyDescent="0.3">
      <c r="B999" s="48"/>
      <c r="C999" s="48"/>
      <c r="D999" s="48"/>
      <c r="E999" s="48"/>
      <c r="F999" s="48"/>
    </row>
    <row r="1000" spans="2:6" ht="12.75" customHeight="1" x14ac:dyDescent="0.3">
      <c r="B1000" s="48"/>
      <c r="C1000" s="48"/>
      <c r="D1000" s="48"/>
      <c r="E1000" s="48"/>
      <c r="F1000" s="48"/>
    </row>
  </sheetData>
  <mergeCells count="10">
    <mergeCell ref="B20:F20"/>
    <mergeCell ref="C17:C18"/>
    <mergeCell ref="B11:B18"/>
    <mergeCell ref="C11:C12"/>
    <mergeCell ref="B1:F1"/>
    <mergeCell ref="C14:C15"/>
    <mergeCell ref="C4:C6"/>
    <mergeCell ref="B4:B9"/>
    <mergeCell ref="B3:D3"/>
    <mergeCell ref="C8:C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1C022-DB58-4E5C-9ED5-1A760FB8DC26}">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800DBB1C-3DD1-42FF-8D7C-FD892494C686}">
  <ds:schemaRefs>
    <ds:schemaRef ds:uri="http://schemas.microsoft.com/sharepoint/v3/contenttype/forms"/>
  </ds:schemaRefs>
</ds:datastoreItem>
</file>

<file path=customXml/itemProps3.xml><?xml version="1.0" encoding="utf-8"?>
<ds:datastoreItem xmlns:ds="http://schemas.openxmlformats.org/officeDocument/2006/customXml" ds:itemID="{4F20799A-E8FF-42E8-A74D-28613F99F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Opciones Tratamiento</vt:lpstr>
      <vt:lpstr>Hoja1</vt:lpstr>
      <vt:lpstr>Tabla Valoración controles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 Benitez</dc:creator>
  <cp:lastModifiedBy>Carlos Alberto Benitez Aguirre</cp:lastModifiedBy>
  <dcterms:created xsi:type="dcterms:W3CDTF">2020-03-24T23:12:47Z</dcterms:created>
  <dcterms:modified xsi:type="dcterms:W3CDTF">2026-07-29T15:59:46Z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