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pivotTables/pivotTable1.xml" ContentType="application/vnd.openxmlformats-officedocument.spreadsheetml.pivotTable+xml"/>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126"/>
  <workbookPr hidePivotFieldList="1" defaultThemeVersion="124226"/>
  <mc:AlternateContent xmlns:mc="http://schemas.openxmlformats.org/markup-compatibility/2006">
    <mc:Choice Requires="x15">
      <x15ac:absPath xmlns:x15ac="http://schemas.microsoft.com/office/spreadsheetml/2010/11/ac" url="https://isvimedgovco.sharepoint.com/sites/7Planeacion-Pla_Inte_Gestion/Documentos compartidos/Pla_Inte_Gestion/PLANEACIÓN INTEGRADA DE GESTIÓN/03. SCI/2026/SEGUIMIENTO MATRICES DE RIESGO 2026/1ER TRIM/APROBADOS/"/>
    </mc:Choice>
  </mc:AlternateContent>
  <xr:revisionPtr revIDLastSave="870" documentId="8_{0C985083-1495-403C-99AC-D3F859639EC7}" xr6:coauthVersionLast="47" xr6:coauthVersionMax="47" xr10:uidLastSave="{50EC4C67-A950-4498-ABAB-FFB69A911F2A}"/>
  <bookViews>
    <workbookView xWindow="-108" yWindow="-108" windowWidth="23256" windowHeight="12456" tabRatio="629" firstSheet="2" activeTab="2" xr2:uid="{00000000-000D-0000-FFFF-FFFF00000000}"/>
  </bookViews>
  <sheets>
    <sheet name="1. ESTABLECIMIENTO CONTEXTO " sheetId="23" r:id="rId1"/>
    <sheet name="2. IDENTIFICACIÓN ACTIVOS TI" sheetId="24" r:id="rId2"/>
    <sheet name="3. MATRIZ DE RIESGOS" sheetId="21" r:id="rId3"/>
    <sheet name="Matriz de Calor" sheetId="18" r:id="rId4"/>
    <sheet name="Tabla probabilidad" sheetId="12" r:id="rId5"/>
    <sheet name="Tabla Impacto" sheetId="22" r:id="rId6"/>
    <sheet name="Tabla Valoración controles" sheetId="15" r:id="rId7"/>
    <sheet name="Opciones Tratamiento" sheetId="16" r:id="rId8"/>
    <sheet name="Hoja1" sheetId="11" state="hidden" r:id="rId9"/>
  </sheets>
  <calcPr calcId="191028"/>
  <pivotCaches>
    <pivotCache cacheId="0" r:id="rId10"/>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24" i="21" l="1"/>
  <c r="T23" i="21"/>
  <c r="Q24" i="21"/>
  <c r="Q23" i="21"/>
  <c r="Y23" i="21" s="1"/>
  <c r="AC20" i="21"/>
  <c r="AC32" i="21"/>
  <c r="AB32" i="21"/>
  <c r="AC31" i="21"/>
  <c r="AG31" i="21" s="1"/>
  <c r="AF31" i="21" s="1"/>
  <c r="AB31" i="21"/>
  <c r="Y31" i="21"/>
  <c r="AG30" i="21"/>
  <c r="AF30" i="21" s="1"/>
  <c r="AC30" i="21"/>
  <c r="AB30" i="21"/>
  <c r="AA30" i="21"/>
  <c r="Y30" i="21"/>
  <c r="Z30" i="21" s="1"/>
  <c r="AC27" i="21"/>
  <c r="AC28" i="21" s="1"/>
  <c r="AB27" i="21"/>
  <c r="Y27" i="21"/>
  <c r="AA27" i="21" s="1"/>
  <c r="Y28" i="21" s="1"/>
  <c r="AC26" i="21"/>
  <c r="AB26" i="21"/>
  <c r="AC25" i="21"/>
  <c r="AB25" i="21"/>
  <c r="Y25" i="21"/>
  <c r="AC23" i="21" l="1"/>
  <c r="AB23" i="21" s="1"/>
  <c r="Z31" i="21"/>
  <c r="AA31" i="21"/>
  <c r="Y32" i="21" s="1"/>
  <c r="AG27" i="21"/>
  <c r="AF27" i="21" s="1"/>
  <c r="AA28" i="21"/>
  <c r="Y29" i="21" s="1"/>
  <c r="Z28" i="21"/>
  <c r="AC29" i="21"/>
  <c r="AB29" i="21" s="1"/>
  <c r="AB28" i="21"/>
  <c r="Z27" i="21"/>
  <c r="Z25" i="21"/>
  <c r="AA25" i="21"/>
  <c r="Y26" i="21" s="1"/>
  <c r="Z23" i="21"/>
  <c r="AA23" i="21"/>
  <c r="Y24" i="21" s="1"/>
  <c r="AA24" i="21" s="1"/>
  <c r="AC24" i="21" l="1"/>
  <c r="AB24" i="21" s="1"/>
  <c r="Z24" i="21"/>
  <c r="AA32" i="21"/>
  <c r="Z32" i="21"/>
  <c r="AE31" i="21"/>
  <c r="AD31" i="21" s="1"/>
  <c r="AH31" i="21" s="1"/>
  <c r="AE27" i="21"/>
  <c r="AD27" i="21" s="1"/>
  <c r="AH27" i="21" s="1"/>
  <c r="AE30" i="21"/>
  <c r="AD30" i="21" s="1"/>
  <c r="AH30" i="21" s="1"/>
  <c r="Z29" i="21"/>
  <c r="AA29" i="21"/>
  <c r="AA26" i="21"/>
  <c r="Z26" i="21"/>
  <c r="T32" i="21" l="1"/>
  <c r="T31" i="21"/>
  <c r="T30" i="21"/>
  <c r="Q32" i="21"/>
  <c r="Q31" i="21"/>
  <c r="N31" i="21"/>
  <c r="M31" i="21"/>
  <c r="K31" i="21"/>
  <c r="Q30" i="21"/>
  <c r="N30" i="21"/>
  <c r="M30" i="21"/>
  <c r="K30" i="21"/>
  <c r="T29" i="21"/>
  <c r="T28" i="21"/>
  <c r="T27" i="21"/>
  <c r="Q29" i="21"/>
  <c r="Q28" i="21"/>
  <c r="Q27" i="21"/>
  <c r="N27" i="21"/>
  <c r="M27" i="21"/>
  <c r="K27" i="21"/>
  <c r="T26" i="21"/>
  <c r="Q26" i="21"/>
  <c r="N25" i="21"/>
  <c r="M25" i="21"/>
  <c r="K25" i="21"/>
  <c r="N23" i="21"/>
  <c r="M23" i="21"/>
  <c r="K23" i="21"/>
  <c r="T25" i="21" l="1"/>
  <c r="Q25" i="21"/>
  <c r="T22" i="21"/>
  <c r="Q22" i="21"/>
  <c r="T21" i="21"/>
  <c r="Q21" i="21"/>
  <c r="N21" i="21"/>
  <c r="M21" i="21"/>
  <c r="K21" i="21"/>
  <c r="T20" i="21"/>
  <c r="Q20" i="21"/>
  <c r="T19" i="21"/>
  <c r="Q19" i="21"/>
  <c r="N19" i="21"/>
  <c r="M19" i="21"/>
  <c r="K19" i="21"/>
  <c r="K15" i="21"/>
  <c r="M15" i="21"/>
  <c r="N15" i="21"/>
  <c r="Q15" i="21"/>
  <c r="T15" i="21"/>
  <c r="Q16" i="21"/>
  <c r="T16" i="21"/>
  <c r="Q17" i="21"/>
  <c r="T17" i="21"/>
  <c r="Q18" i="21"/>
  <c r="T18" i="21"/>
  <c r="H220" i="22"/>
  <c r="B220" i="22" a="1"/>
  <c r="B220" i="22"/>
  <c r="J209" i="22"/>
  <c r="H219" i="22"/>
  <c r="H218" i="22"/>
  <c r="H217" i="22"/>
  <c r="H216" i="22"/>
  <c r="H215" i="22"/>
  <c r="H214" i="22"/>
  <c r="H213" i="22"/>
  <c r="H212" i="22"/>
  <c r="H211" i="22"/>
  <c r="H210" i="22"/>
  <c r="H209" i="22"/>
  <c r="Y21" i="21" l="1"/>
  <c r="AC21" i="21"/>
  <c r="AC22" i="21"/>
  <c r="AB22" i="21" s="1"/>
  <c r="AC19" i="21"/>
  <c r="AB19" i="21" s="1"/>
  <c r="Y19" i="21"/>
  <c r="Y15" i="21"/>
  <c r="Z15" i="21" s="1"/>
  <c r="AB20" i="21"/>
  <c r="AC15" i="21"/>
  <c r="AC16" i="21" s="1"/>
  <c r="AB21" i="21" l="1"/>
  <c r="AA21" i="21"/>
  <c r="Y22" i="21" s="1"/>
  <c r="Z22" i="21" s="1"/>
  <c r="Z21" i="21"/>
  <c r="AB16" i="21"/>
  <c r="AC18" i="21"/>
  <c r="AB18" i="21" s="1"/>
  <c r="AC17" i="21"/>
  <c r="AB17" i="21" s="1"/>
  <c r="AA15" i="21"/>
  <c r="Y16" i="21" s="1"/>
  <c r="Z16" i="21" s="1"/>
  <c r="AB15" i="21"/>
  <c r="AA19" i="21"/>
  <c r="Y20" i="21" s="1"/>
  <c r="Z19" i="21"/>
  <c r="AA22" i="21" l="1"/>
  <c r="AG19" i="21"/>
  <c r="AF19" i="21" s="1"/>
  <c r="AA20" i="21"/>
  <c r="Z20" i="21"/>
  <c r="AA16" i="21"/>
  <c r="Y17" i="21" s="1"/>
  <c r="AA17" i="21" s="1"/>
  <c r="Y18" i="21" s="1"/>
  <c r="AE15" i="21" s="1"/>
  <c r="AD15" i="21" s="1"/>
  <c r="AG15" i="21"/>
  <c r="AF15" i="21" s="1"/>
  <c r="AG23" i="21" l="1"/>
  <c r="AF23" i="21" s="1"/>
  <c r="AG25" i="21"/>
  <c r="AF25" i="21" s="1"/>
  <c r="AG21" i="21"/>
  <c r="AF21" i="21" s="1"/>
  <c r="Z17" i="21"/>
  <c r="AH15" i="21"/>
  <c r="AE19" i="21"/>
  <c r="AD19" i="21" s="1"/>
  <c r="AH19" i="21" s="1"/>
  <c r="Z18" i="21"/>
  <c r="AA18" i="21"/>
  <c r="AE21" i="21" l="1"/>
  <c r="AD21" i="21" s="1"/>
  <c r="AH21" i="21" s="1"/>
  <c r="AE25" i="21"/>
  <c r="AD25" i="21" s="1"/>
  <c r="AH25" i="21" s="1"/>
  <c r="AE23" i="21"/>
  <c r="AD23" i="21" s="1"/>
  <c r="AH23" i="21"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<sst xmlns="http://schemas.openxmlformats.org/spreadsheetml/2006/main" count="716" uniqueCount="420">
  <si>
    <t>MAPA DE RIESGOS DE PROCESO</t>
  </si>
  <si>
    <r>
      <t>CÓDIGO:</t>
    </r>
    <r>
      <rPr>
        <sz val="12"/>
        <rFont val="Arial Narrow"/>
        <family val="2"/>
      </rPr>
      <t xml:space="preserve"> F-GM-29</t>
    </r>
  </si>
  <si>
    <r>
      <t xml:space="preserve">VERSIÓN: </t>
    </r>
    <r>
      <rPr>
        <sz val="12"/>
        <rFont val="Arial Narrow"/>
        <family val="2"/>
      </rPr>
      <t>05</t>
    </r>
  </si>
  <si>
    <r>
      <t xml:space="preserve">FECHA: </t>
    </r>
    <r>
      <rPr>
        <sz val="12"/>
        <rFont val="Arial Narrow"/>
        <family val="2"/>
      </rPr>
      <t>30/03/2022</t>
    </r>
  </si>
  <si>
    <r>
      <t xml:space="preserve">PÁGINA: </t>
    </r>
    <r>
      <rPr>
        <sz val="12"/>
        <rFont val="Arial Narrow"/>
        <family val="2"/>
      </rPr>
      <t>1 de 3</t>
    </r>
  </si>
  <si>
    <t xml:space="preserve">4.2.1. ESTABLECIMIENTO DEL CONTEXTO </t>
  </si>
  <si>
    <t xml:space="preserve">PROCESO: </t>
  </si>
  <si>
    <t>Gesión de Evaluación Indpendiente</t>
  </si>
  <si>
    <t>FECHA DE ELABORACIÓN O ACTUALIZACIÓN:</t>
  </si>
  <si>
    <t>febrero de 2022</t>
  </si>
  <si>
    <t>RESPONSABLE (s) DE ELABORACIÓN O ACTUALIZACIÓN</t>
  </si>
  <si>
    <t>Jefe de Control Interno</t>
  </si>
  <si>
    <t>Factor: Externo/Interno/Proceso</t>
  </si>
  <si>
    <t xml:space="preserve">Variable </t>
  </si>
  <si>
    <t xml:space="preserve">¿Cómo me puede afectar? </t>
  </si>
  <si>
    <t>CARÁCTER: Positivo/negativo</t>
  </si>
  <si>
    <t>Breve análisis</t>
  </si>
  <si>
    <t>Factor de proceso</t>
  </si>
  <si>
    <t>Factor Externo</t>
  </si>
  <si>
    <t>Omisión legal</t>
  </si>
  <si>
    <t>NEGATIVO</t>
  </si>
  <si>
    <t>POSITIVO</t>
  </si>
  <si>
    <t>Que las auditorías ejecutadas y los informes desarrollados no se hayan realizado de conformidad con la normatividad vigente aplicable al proceso auditado.</t>
  </si>
  <si>
    <t>Nominación del cargo</t>
  </si>
  <si>
    <t>Que el Jefe de control interno que sea nombrado, no de cumplimiento a los roles definidos por la normatividad específica (dec 648)</t>
  </si>
  <si>
    <t>Cambio normativo</t>
  </si>
  <si>
    <t>Que se presenten cambios, modificaciones, actualizaciones, derogaciones en la legislación vigente aplicable a la jefatura de oficina de control interno y que afecten las capacidades operativas de evaluación independiente.</t>
  </si>
  <si>
    <t>Factor Interno</t>
  </si>
  <si>
    <t>Disponibilidad de personal</t>
  </si>
  <si>
    <t>Que no se cuente con auditores suficientes para realizar las auditorías internas programadas, o para abarcar el universo auditable del Instituto durante la vigencia.</t>
  </si>
  <si>
    <t>Asignación presupuestal</t>
  </si>
  <si>
    <t>Que no se cuente con los recursos suficientes y necesarios para desarrollar el Plan Anual de Auditoría de la vigencia; para realizar capacitaciones o cursos de actualización; y/o para realizar campañas de sensibilización de control interno dentro del Instituto.</t>
  </si>
  <si>
    <t>Competencias del personal</t>
  </si>
  <si>
    <t>Que no se cuente con personal con las competencias, habilidades y capacidades necesarias y requeridas para realizar auditorías dentro del Instituto; y que no se conserve la gestión del conocimiento.</t>
  </si>
  <si>
    <t>Seguridad y salud en el trabajo</t>
  </si>
  <si>
    <t>Que no se cuente con las condiciones apropiadas para desempeñar el trabajo de auditoría, así como las condiciones de bioseguridad adoptadas para la situación actual de la pandemia.</t>
  </si>
  <si>
    <t>Integridad de datos</t>
  </si>
  <si>
    <t>Que la información suministrada por los auditados no refleje la realidad de manera fidedigna, que no incluya la totalidad de las actividades u operaciones, que incluya datos erróneos sobre las mismas, que incluya datos sobre situaciones que no han sucedido en la realidad, que se omita información, o que los datos e información no sean pertinentes y confiables para el objetivo y alcance de la auditoría.</t>
  </si>
  <si>
    <t>Comunicación interna</t>
  </si>
  <si>
    <t>Que la información requerida para la auditoría no se suministre dentro de los plazos estipulados o que el flujo de información necesaria para el desarrollo de la auditoria no sea el adecuado.</t>
  </si>
  <si>
    <t>Disponibilidad de datos</t>
  </si>
  <si>
    <t>Que los registros de la información de la JOCI que se encuentran en red institucional o en el archivo central no se conserven, ni se encuentren disponibles para consulta.</t>
  </si>
  <si>
    <t>Direccionamiento estratégico</t>
  </si>
  <si>
    <t>Que desde la Alta Dirección no se conciba la función y rol de la Jefatura de Oficina de Control Interno como un órgano asesor y consultor en temas referentes al Sistema de Control Interno.</t>
  </si>
  <si>
    <t>Cultura mejoramiento continuo</t>
  </si>
  <si>
    <t>Que las observaciones, recomendaciones y alertas derivadas de las auditorías internas realizadas; no sean tenidas en cuenta para el mejoramiento continuo institucional.</t>
  </si>
  <si>
    <t>Diseño del proceso</t>
  </si>
  <si>
    <t>Que no exista claridad en la descripción del alcance y objetivo del proceso propio de evaluación independiente.</t>
  </si>
  <si>
    <t>Proceso de auditoria</t>
  </si>
  <si>
    <t>Que para la realización de las auditorías internas no se cuente con un adecuado diseño de procesos o procedimientos, que no exista segregación de funciones e identificación precisa de responsables para su direccionamiento, ejecución, control y evaluación, que los proveedores e insumos (entradas) no sean los más adecuados a los fines que se persiguen, o que los resultados o salidas no estén claramente definidos.</t>
  </si>
  <si>
    <t>Que las auditorías internas no se realicen o que sus resultados no se logren de manera adecuada y en concordancia con los objetivos y metas previstas según el Plan Anual de Auditoría de Control Interno (Eficacia).</t>
  </si>
  <si>
    <t>Que las auditorías internas se lleven a cabo por fuera de los términos o el plazo establecido para su ejecución según el Plan Anual de Auditoría de Control Interno (Oportunidad).</t>
  </si>
  <si>
    <t>Que las auditorías ejecutadas y los informes desarrollados no se hayan realizado de conformidad con los documentos internos estandarizados en el Sistema de Gestión .</t>
  </si>
  <si>
    <t>Que en la ejecución de la auditoria se materialicen los riesgos de detección, muestreo y de auditoria.</t>
  </si>
  <si>
    <t>Desarrollo ético del ejercicio auditor</t>
  </si>
  <si>
    <t>Que el equipo auditor no tenga el grado de autoridad para ejercer el rol de auditor y que el ejercicio de auditoria no se realice bajo el código de ética y que se desconozca las responsabilidades o valores del servidor público.</t>
  </si>
  <si>
    <t>Soporte técnológico para el proceso</t>
  </si>
  <si>
    <t>Desarrollo de software institucional que permitira mejorar la gestión del proceso auditor en terminos de trazabilidad, confidencialidad, disponibilidad de la información</t>
  </si>
  <si>
    <r>
      <t xml:space="preserve">PÁGINA: </t>
    </r>
    <r>
      <rPr>
        <sz val="12"/>
        <rFont val="Arial Narrow"/>
        <family val="2"/>
      </rPr>
      <t>2 de 3</t>
    </r>
  </si>
  <si>
    <t xml:space="preserve">IDENTIFICACIÓN DE ACTIVOS DE TI </t>
  </si>
  <si>
    <t>Activo</t>
  </si>
  <si>
    <t>Responsable</t>
  </si>
  <si>
    <t>Observaciones</t>
  </si>
  <si>
    <t>Hardware</t>
  </si>
  <si>
    <t>Gestión de Evaluación y mejora Continua</t>
  </si>
  <si>
    <t>CPU
Monitor
Teclado
Mouse
Impresora (generales / no propia de la JOCI)</t>
  </si>
  <si>
    <t>Software</t>
  </si>
  <si>
    <t>Gestión de TI</t>
  </si>
  <si>
    <t>Sistemas operativos
Aplicaciones</t>
  </si>
  <si>
    <t>Redes</t>
  </si>
  <si>
    <t>Red Compartida JOCI</t>
  </si>
  <si>
    <t>Sistema de Información Institucional - SIFI</t>
  </si>
  <si>
    <t>Fuente primaria de información para las auditorías</t>
  </si>
  <si>
    <t>Servicios web</t>
  </si>
  <si>
    <t>Gestión de Comunicaciones</t>
  </si>
  <si>
    <t>Página web institucional</t>
  </si>
  <si>
    <t>Información Física y Digital</t>
  </si>
  <si>
    <t>Gestión de Evaluación Independiente</t>
  </si>
  <si>
    <t>Archivo físico y digital de la JOCI</t>
  </si>
  <si>
    <t xml:space="preserve">Tecnologías de información </t>
  </si>
  <si>
    <t>Correo electrónico institucional</t>
  </si>
  <si>
    <t>CÓDIGO: F-GM-29</t>
  </si>
  <si>
    <r>
      <t xml:space="preserve">VERSIÓN: </t>
    </r>
    <r>
      <rPr>
        <sz val="11"/>
        <color theme="1"/>
        <rFont val="Arial Narrow"/>
        <family val="2"/>
      </rPr>
      <t>05</t>
    </r>
  </si>
  <si>
    <r>
      <t xml:space="preserve">FECHA: </t>
    </r>
    <r>
      <rPr>
        <sz val="11"/>
        <color theme="1"/>
        <rFont val="Arial Narrow"/>
        <family val="2"/>
      </rPr>
      <t>30/03/2022</t>
    </r>
  </si>
  <si>
    <r>
      <t xml:space="preserve">PÁGINA: </t>
    </r>
    <r>
      <rPr>
        <sz val="11"/>
        <color theme="1"/>
        <rFont val="Arial Narrow"/>
        <family val="2"/>
      </rPr>
      <t>3 de 3</t>
    </r>
  </si>
  <si>
    <t>PROCESO:</t>
  </si>
  <si>
    <t>Gesión de Evaluación Independiente</t>
  </si>
  <si>
    <t>OBJETIVO:</t>
  </si>
  <si>
    <t>Contribuir al mejoramiento continuo de los procesos, procedimientos y actividades desarrolladas por los responsables (auditados), mediante el aseguramiento, la consultoría y la asesoría de los procesos en cuanto a la eficacia y eficiencia en la administración de los riesgos, y la efectividad de los controles y gobierno; buscando contribuir a la mejora del Sistema de Control Interno - SCI, la concordancia administrativa, operativa y legal, así como al cumplimiento de los objetivos y metas institucionales.</t>
  </si>
  <si>
    <t>ALCANCE:</t>
  </si>
  <si>
    <t>El proceso auditor aplica para todos los procesos del Instituto, que sean objeto de auditoría, asesoría o consultoría según lo estipulado en el Plan Anual de Auditoría de Control Interno de la respectiva vigencia.</t>
  </si>
  <si>
    <t>4.2. IDENTIFICACION DEL RIESGO</t>
  </si>
  <si>
    <t>4.3. EVALUACIÓN DEL RIESGO</t>
  </si>
  <si>
    <t>4.4. TRATAMIENTO DEL RIESGO</t>
  </si>
  <si>
    <t>SEGUIMIENTO TRIMESTRE 4  de 2022</t>
  </si>
  <si>
    <t xml:space="preserve">Referencia </t>
  </si>
  <si>
    <t>Objetivo / Requisto a cumplir</t>
  </si>
  <si>
    <t>Temática / Linea de Acción</t>
  </si>
  <si>
    <t>1. QUE?</t>
  </si>
  <si>
    <t>2. COMO SE REFLEJA?</t>
  </si>
  <si>
    <t>3. POR QUE?
(Evento Potencial Principal)</t>
  </si>
  <si>
    <t>Descripción del Riesgo
(1+2+3)</t>
  </si>
  <si>
    <t>Causa
(Evento Potencial Intermedio)</t>
  </si>
  <si>
    <t>Clasificación del Riesgo</t>
  </si>
  <si>
    <t>EVALUACION DE RIESGO INHERENTE</t>
  </si>
  <si>
    <t>VALORACION DE CONTROLES</t>
  </si>
  <si>
    <t>EVALUACION DEL RIESGO RESIDUAL</t>
  </si>
  <si>
    <t>Tratamiento</t>
  </si>
  <si>
    <t>FORMULAR ACCIONES ESPECIFICAS</t>
  </si>
  <si>
    <t>Probabilidad Inherente</t>
  </si>
  <si>
    <t>%</t>
  </si>
  <si>
    <t>Impacto 
Inherente</t>
  </si>
  <si>
    <t>Zona de Riesgo Inherente</t>
  </si>
  <si>
    <t>No. Control</t>
  </si>
  <si>
    <t>Descripción del Control</t>
  </si>
  <si>
    <t>Afectación</t>
  </si>
  <si>
    <t>Atributos</t>
  </si>
  <si>
    <t>Probabilidad Residual</t>
  </si>
  <si>
    <t xml:space="preserve">Probabilidad Residual </t>
  </si>
  <si>
    <t>Impacto Residual</t>
  </si>
  <si>
    <t>Probabilidad Residual Final</t>
  </si>
  <si>
    <t>Impacto Residual Final</t>
  </si>
  <si>
    <t>Zona de Riesgo Residual Final</t>
  </si>
  <si>
    <t>VER ACCION #</t>
  </si>
  <si>
    <t>Tipo</t>
  </si>
  <si>
    <t>Implementación</t>
  </si>
  <si>
    <t>Calificación</t>
  </si>
  <si>
    <t>Documentación</t>
  </si>
  <si>
    <t>Frecuencia</t>
  </si>
  <si>
    <t>Evidencia</t>
  </si>
  <si>
    <t>Nombre de la evidencia</t>
  </si>
  <si>
    <t>GEI5</t>
  </si>
  <si>
    <t>Media</t>
  </si>
  <si>
    <t>Moderado</t>
  </si>
  <si>
    <t>Correctivo</t>
  </si>
  <si>
    <t>Manual</t>
  </si>
  <si>
    <t>Documentado</t>
  </si>
  <si>
    <t>Aleatoria</t>
  </si>
  <si>
    <t>Con Registro</t>
  </si>
  <si>
    <t>Reducir (mitigar)</t>
  </si>
  <si>
    <t>Preventivo</t>
  </si>
  <si>
    <t>Continua</t>
  </si>
  <si>
    <t>GEI6</t>
  </si>
  <si>
    <t>Sin Documentar</t>
  </si>
  <si>
    <t>N/A</t>
  </si>
  <si>
    <t>GEI7</t>
  </si>
  <si>
    <t>Baja</t>
  </si>
  <si>
    <t>Menor</t>
  </si>
  <si>
    <t>Identificación de Riesgos:El riesgo continua tal cual fue formulado
Materialización de Evento Potencial Principal:El riesgo no se ha materializado por cuanto se ha hecho un acompañamiemnto permatente a la alta dirección a través de los informes ejecutivos de las auditorias realizadas y los acompañamientos en cada uno de los comités implementados por la entidad.
Materialización de Evento Potencial Intermedio: Se han sociallizado cada uno de los informes realizados, se fomentan los principios del MECI, asi como el acompañamiento permanente a la primera y segunda linea de defensa cada vez que sea requerido, además del acompañamiento permanente a la auditoria de la CGM. 
Diseño, Efectividad de Controles: Efectivo no ha permitido que se materialice el riesgo (evento potencial principal), ni los eventos potenciales intermedios.
Estado de acciones derivadas del seguimiento a riesgos: N/A el riesgo esta controlado razon por la cual no se ha formulado ninguna acción.</t>
  </si>
  <si>
    <t>Detectivo</t>
  </si>
  <si>
    <t>Realizar la priorización de unidades auditables de acuerdo al procedimiento establecido y que corresponan a las necesidades de aseguramiento del Instituto.</t>
  </si>
  <si>
    <t>Aseguramiento</t>
  </si>
  <si>
    <t>Posibilidad de afectación reputacional</t>
  </si>
  <si>
    <t>* por hallazgos de entes de control
* por requeriemintos de la alta dirección</t>
  </si>
  <si>
    <t xml:space="preserve"> debido a la priorización de unidades auditables que no corresponden con las necesidades de aseguramiento del Instituto</t>
  </si>
  <si>
    <t>Posibilidad de afectación reputacional por hallazgos de entes de control y/o
requeriemintos de la alta dirección, debido a la priorización de unidades auditables que no corresponden con las necesidades de aseguramiento del Instituto</t>
  </si>
  <si>
    <t>Inadecuado diseño y aplicación de la herramienta para la priorización de unidades auditables</t>
  </si>
  <si>
    <t>Muy Alta</t>
  </si>
  <si>
    <t>A través del procedimiento para la auditoría de Control Interno, P-GEI-02, se establece la metodología para la priorización de unidades auditables, en donde se establecen criterio tales como: Nivel de riesgo inherente, tiempo transcurrido entre auditorías, volumen de PQRS, objetivos estratégicos asocialdos, resultados de auditorías anteriores internas y externas, impacto presupuestal, entre otros.
El jefe de auditoría de control interno a través del equipo primario verifica que las unidades auditables priorizadas se hayan identificado de manera establecida en el procedimiento P-GEI-02.</t>
  </si>
  <si>
    <t>Priorización del Universo de auditorías basadas en riesgos, de F-GEI-07.
Acta de equipo primario con revisión de la priorización.</t>
  </si>
  <si>
    <t>Difucultad para acceder a los insumos de la priorización (sistemas de información)</t>
  </si>
  <si>
    <t>El Jefe de auditoría de control interno solicita a través de correo, memorando y/o equipos primarios, la información requeridas para la priorización de unidades auditables. Esta solicitud se debe como mínimo con 2 semanas del inicio proyectado de la priorizacón.
El Jefe de auditoría de control interno una vez notificado de la recepción de los insumos, contrasta la información contra las variables del formato Priorización del Universo de auditorías basadas en riesgos, de F-GEI-07. En caso de ser necesario se solicita de nuevo la información faltante.</t>
  </si>
  <si>
    <t>Comunicación de solicitud de información para la priorización de unidades auditable.
Priorización del Universo de auditorías basadas en riesgos, de F-GEI-07, con verifiación de información para la priorización.</t>
  </si>
  <si>
    <t>Falta de entrenamiento del equipo de la Jefatura de Oficina de Control Interno en la metodoligía para la priorización de unidades auditables.</t>
  </si>
  <si>
    <t xml:space="preserve">El Jefe de auditoría de control interno define el plan de entrenamiento para los diferentes roles de la oficina, dentro de los cuales se incluye la temática de priorización de unidades auditables.
El Jefe de auditoría de control interno, verifica que cada profesional que ingresa a la JOCI cuente con el plan entrenamiento implementado. </t>
  </si>
  <si>
    <t>Plan de entrenamiento con VoBo de Jefe de auditoría de control interno.</t>
  </si>
  <si>
    <t>No aplica</t>
  </si>
  <si>
    <t>En el caso de materialización del riesgo, se ajusta el Plan Anual de Auditorías con las unidades auditables requeridas por el Instituto para aseeguramiento, lo cual debe someterse a aprobación por parte del CICCI y el Consejo Directtivo.</t>
  </si>
  <si>
    <t>Plan anual de auditoría ajustado y aprobado.
Acta de CICCI con aprobación de ajuste del Plan Anual de Auditoría.</t>
  </si>
  <si>
    <t>Garantizar los recursos necesarios para la ejecución del plan de auditorías anual</t>
  </si>
  <si>
    <t>No se solicita presupuesto o no se solicita  de manera oportuna (previo a la elaboración del anteproyecto de presupuesto por parte de la entidad)  por parte  del jefe de oficina de control interno a la subdirección administrativa y financiera.</t>
  </si>
  <si>
    <t>El jefe de Oficina de Control Interno elabora la priorización de unidades auditables y el plan anual de auditoría, asi mismo gestiona su aprobación ante el CICCI y el consejo directivo. Todo ello previo a la elaboración del anteproyecto de presupuesto por parte de la Entidad.
El jefe de Oficina de Control Interno verifica que las contrataciones se realizan de acuerdo a los términos establecidos en dicho plan.
Documentado en:  P-GI-01 - PROCEDIMIENTO PARA LA GESTION ADMINISTRATIVA</t>
  </si>
  <si>
    <t>NA</t>
  </si>
  <si>
    <t xml:space="preserve">Aprobar el plan anual de auditorías con las unidades auditables priorizadas por parte del consejo directivo y el CICCI </t>
  </si>
  <si>
    <t>No se ejecute el comité CICCI  y el Consejo directivo para presentar, socializar y aprobar el plan anual de auditoria</t>
  </si>
  <si>
    <t>Que los clientes de la auditoría entreguen a tiempo y  de conformidad la información requerida para efectos de conocimiento de la unidad auditable y de la realización de los trabajos de auditoría</t>
  </si>
  <si>
    <t>Que el auditado no entienda cual es el requerimiento solicitado y no solicite aclaración del caso</t>
  </si>
  <si>
    <t>Realizar un adecuado conocimiento de la unidad auditable</t>
  </si>
  <si>
    <t>El jefe de auditoria de control interno establece la metodología para el adecuado conocimiento de la unidad auditable basado en la guía de auditóría de la Función Pública y otros referentes normativos.
El jefe de auditoria de control interno constata en los papeles de trabajo que se haya realizado el conocimiento de la unidad auditable de acuerdo a la metodología establecida previo a la elaboración del Programa de Adutoria específica.</t>
  </si>
  <si>
    <t>Papeles de trabajo con VoBo de Jefe de Auditoría de Control Interno.</t>
  </si>
  <si>
    <t>Informes de auditoría estructurados para facilitar el entendimiento del auditado, que contribuya en la prevención de riesgos y aporte valor.</t>
  </si>
  <si>
    <t>Ausencia de metodología para el desarrollo de los informes de auditoría, teniendo en cuenta marcos normativos vigentes</t>
  </si>
  <si>
    <t>Falta de entrenamiento a los auditores internos de la JOCI en las metodologías relativas a la actividad de auditoría interna del Instituto.</t>
  </si>
  <si>
    <t>Registros de entrenamiento con VoBo de Jefe JOCI
Acta de equipo primario.</t>
  </si>
  <si>
    <t>Falta de revisión del informe de auditoría por parte del jefe JOCI con relación a la estructura del mismo y de los papeles de trabajo que apoyan la evidencia sobre los resultados informados.</t>
  </si>
  <si>
    <t>Informe de auditoría con VoBo de revisión y aprobación.
Papeles de trabajo con VoBo de revisión.</t>
  </si>
  <si>
    <t>Consultoría</t>
  </si>
  <si>
    <t xml:space="preserve">El entidad no involucra a la jefatura de control interno en los ejercicios de auditorias de entes de control, y por tanto, no puede identificar las  recomiendaciones u orientaciones al respecto. </t>
  </si>
  <si>
    <r>
      <rPr>
        <b/>
        <sz val="11"/>
        <color theme="9" tint="-0.249977111117893"/>
        <rFont val="Arial Narrow"/>
        <family val="2"/>
      </rPr>
      <t xml:space="preserve">*Nota: </t>
    </r>
    <r>
      <rPr>
        <sz val="11"/>
        <color theme="1"/>
        <rFont val="Arial Narrow"/>
        <family val="2"/>
      </rPr>
      <t>La columna referencia se sugiere para mantener el consecutivo de riesgos, así el riesgo salga del mapa no existirá otro riesgo con el mismo número. Una entidad puede ir en el riesgo 150 pero tener 70 riesgos, lo que permite llevar una traza de los riesgos. Esta información la debe administrar la Oficina Asesora de Planeación o Gerencia de Riesgos.</t>
    </r>
  </si>
  <si>
    <t>Fuente:  Adaptado de Curso Riesgo Operativo Universidad del Rosario por Dirección de Gestión y Desempeño Institucional de Función Pública,  2020.</t>
  </si>
  <si>
    <t>CONTROL DE CAMBIOS</t>
  </si>
  <si>
    <t>Riesgo No.</t>
  </si>
  <si>
    <t>Fecha Cambio</t>
  </si>
  <si>
    <t>Descripción del cambio</t>
  </si>
  <si>
    <t>Impacto</t>
  </si>
  <si>
    <t>Probabilidad</t>
  </si>
  <si>
    <t>Muy Alta
100%</t>
  </si>
  <si>
    <t>Extremo</t>
  </si>
  <si>
    <t>Alta
80%</t>
  </si>
  <si>
    <t>Alto</t>
  </si>
  <si>
    <t>x</t>
  </si>
  <si>
    <t>Media
60%</t>
  </si>
  <si>
    <t>Baja
40%</t>
  </si>
  <si>
    <t>Bajo</t>
  </si>
  <si>
    <t>Muy Baja
20%</t>
  </si>
  <si>
    <t>Leve
20%</t>
  </si>
  <si>
    <t>Menor
40%</t>
  </si>
  <si>
    <t>Moderado
60%</t>
  </si>
  <si>
    <t>Mayor
80%</t>
  </si>
  <si>
    <t>Catastrófico
100%</t>
  </si>
  <si>
    <t>Tabla Criterios para definir el nivel de probabilidad Inherente</t>
  </si>
  <si>
    <t>Frecuencia de la Actividad</t>
  </si>
  <si>
    <t>Muy Baja</t>
  </si>
  <si>
    <t>La actividad que conlleva el riesgo se ejecuta como máximos 2 veces por año</t>
  </si>
  <si>
    <t>La actividad que conlleva el riesgo se ejecuta de 3 a 24 veces por año</t>
  </si>
  <si>
    <t>La actividad que conlleva el riesgo se ejecuta de 24 a 500 veces por año</t>
  </si>
  <si>
    <t>Alta</t>
  </si>
  <si>
    <t>La actividad que conlleva el riesgo se ejecuta mínimo 500 veces al año y máximo 5000 veces por año</t>
  </si>
  <si>
    <t>La actividad que conlleva el riesgo se ejecuta más de 5000 veces por año</t>
  </si>
  <si>
    <t>Tabla Criterios para definir el nivel de impacto Inherente</t>
  </si>
  <si>
    <t>Insignificante</t>
  </si>
  <si>
    <t>Descripción</t>
  </si>
  <si>
    <t>Leve 20%</t>
  </si>
  <si>
    <t>1. No tiene impactos en la prestación del servicio ni en la operación de los procesos internos.</t>
  </si>
  <si>
    <t>2. No afecta el cumplimiento de la misión ni de los objetivos estratégicos del Plan de Desarrollo.</t>
  </si>
  <si>
    <t>Mayor</t>
  </si>
  <si>
    <t>3. No representa impactos financieros para la organización.</t>
  </si>
  <si>
    <t>Catastrófico</t>
  </si>
  <si>
    <t>4. No genera multas ni sanciones.</t>
  </si>
  <si>
    <t>5. Genera consecuencias negativas en la imagen (opinión) ante sus grupos de interés (internos) de baja intensidad (puntuales) y mitigable o reversible de manera inmediata.</t>
  </si>
  <si>
    <t xml:space="preserve">6. No genera fallas en el funcionamiento del software o hardware, ni perdida/daño de información o mal uso de esta. </t>
  </si>
  <si>
    <t xml:space="preserve">Menor 40% </t>
  </si>
  <si>
    <t>1. Interrupción mínima en la prestación de los servicios o en la operación de los procesos. Reversibles de manera inmediata.</t>
  </si>
  <si>
    <t xml:space="preserve">     El riesgo afecta la imagen de alguna área de la organización</t>
  </si>
  <si>
    <t>2. Retrasa algunas actividades de proyectos, pero no afectan la ejecución global de los mismos. No afecta el cumplimiento los objetivos estratégicos del Plan de Desarrollo.</t>
  </si>
  <si>
    <t xml:space="preserve">     El riesgo afecta la imagen de la entidad internamente, de conocimiento general, nivel interno, de junta dircetiva y accionistas y/o de provedores</t>
  </si>
  <si>
    <t>3. Puede llevar traslados de rubros, ajustes en el presupuesto, pero no representa impactos financieros para la organización.</t>
  </si>
  <si>
    <t xml:space="preserve">     El riesgo afecta la imagen de la entidad con algunos usuarios de relevancia frente al logro de los objetivos</t>
  </si>
  <si>
    <t>4. Genera llamados de atención, pero no multas ni sanciones.</t>
  </si>
  <si>
    <t xml:space="preserve">     El riesgo afecta la imagen de de la entidad con efecto publicitario sostenido a nivel de sector administrativo, nivel departamental o municipal</t>
  </si>
  <si>
    <t>5. Genera consecuencias negativas en la imagen (opinión) ante sus grupos de interés de intensidad media y mitigable o reversible en el corto plazo (6 meses). La imagen del Instituto se podría ver afectada a nivel regional y local.</t>
  </si>
  <si>
    <t xml:space="preserve">     El riesgo afecta la imagen de la entidad a nivel nacional, con efecto publicitarios sostenible a nivel país</t>
  </si>
  <si>
    <t>6. Genera fallas de funcionamiento en el software o hardware que dificultad el acceso a información afectando funciones específicas, cargos específicos.  Reversible en un término no mayor a 2 horas.</t>
  </si>
  <si>
    <t>Moderado 60%</t>
  </si>
  <si>
    <t>1. Genera interrupción y demora en la prestación del servicio y/o en el desarrollo de las actividades de los procesos.  Reversibles en un término de máximo 1 día.</t>
  </si>
  <si>
    <t>2. Retrasa actividades, llevando a extender plazos para la ejecución de las mismas, pero no afectan la ejecución global de los proyectos. No afecta el cumplimiento de los objetivos estratégicos del Plan de Desarrollo.</t>
  </si>
  <si>
    <t>3. Puede llevar traslados de rubros, ajustes en el presupuesto, pero no representa impactos financieros para la organización. Puede desencadenar en retrasos del plan de inversiones.</t>
  </si>
  <si>
    <t>4. Genera algunas multas y sanciones por incumplimiento. Puede generar procesos disciplinarios al personal interno.</t>
  </si>
  <si>
    <t>5. Genera consecuencias negativas en la imagen (opinión) ante sus grupos de interés (comunidad, de intensidad alta y mitigable o reversible en el mediano plazo (1 año). La imagen del Instituto se podría ver afectada a nivel regional y local.</t>
  </si>
  <si>
    <t>6. Genera fallas de funcionamiento en el software o hardware que dificultad el acceso a información afectando funciones específicas, cargos específicos.  Reversible en un término no mayor a 5 horas.</t>
  </si>
  <si>
    <t>Mayor 80%</t>
  </si>
  <si>
    <t>1. Genera interrupción y demora en la prestación del servicio y/o en el desarrollo de las actividades de los procesos.  Reversibles en un término de 1 a 2 días.</t>
  </si>
  <si>
    <t>2. Retrasa proyectos, llevando a extender plazos, aumentar presupuesto, para la ejecución de estos, pero no afectan la ejecución global. No afecta el cumplimiento de los objetivos estratégicos del Plan de Desarrollo.</t>
  </si>
  <si>
    <t>3. Puede llevar traslados de rubros, ajustes en el presupuesto y retrasos en su ejecución. Representa impactos financieros para la organización (perdida, no desembolso) que llevan al incumplimiento de proyectos del plan desarrollo.</t>
  </si>
  <si>
    <t>4. Genera multas y sanciones por incumplimiento. Puede generar procesos disciplinarios al personal interno, remoción de personal de sus cargos.</t>
  </si>
  <si>
    <t>5. Genera consecuencias negativas en la imagen (opinión) ante sus grupos de interés de intensidad grave y mitigable o reversible en el largo plazo (Cuatro años o menos). La imagen del Instituto se podría ver afectada a nivel regional y nacional.</t>
  </si>
  <si>
    <t>6. Genera fallas de funcionamiento en el software o hardware que dificultad el acceso a información afectando módulos completos (SIFI), afectación de servidores (Correo, Directorio Activo).  Reversible en un término no mayor a 8 horas.</t>
  </si>
  <si>
    <t>Catastrófico 100%</t>
  </si>
  <si>
    <t>1. Genera interrupción y demora significativa en la prestación del servicio y/o en el desarrollo de las actividades de los procesos. Reversibles en un término de 3 a 5 días.</t>
  </si>
  <si>
    <t>2. Genera incumplimiento de los proyectos. Genera sobrecostos y afecta el cumplimiento de los objetivos estratégicos de Plan de Desarrollo.</t>
  </si>
  <si>
    <t>3. Representa impactos financieros para la organización (perdida, no desembolso) que llevan al incumplimiento de objetivos del plan desarrollo.</t>
  </si>
  <si>
    <t>4. Genera multas y sanciones por incumplimiento. Puede generar procesos disciplinarios al personal interno, remoción de personal de sus cargos. Pago de indemnizaciones por incumplimiento que puede llevar a afectar el presupuesto del Instituto.</t>
  </si>
  <si>
    <t>5. Genera consecuencias negativas en la imagen (opinión) ante sus grupos de interés (comunidad, empleados, clientes, gobierno, etc.) con una intensidad muy alta y reversible en el largo plazo (más de 5 años para revertir la afectación). La imagen del Instituto se podría ver afectada a nivel regional y nacional.</t>
  </si>
  <si>
    <t>6. Genera fallas de funcionamiento en el software o hardware que dificultad el acceso a información afectando módulos completos (SIFI), afectación de servidores (Correo, Directorio Activo).  Reversible en un tiempo superior a un día.</t>
  </si>
  <si>
    <t>Criterios</t>
  </si>
  <si>
    <t>Subcriterios</t>
  </si>
  <si>
    <t>Afectación Económica o presupuestal</t>
  </si>
  <si>
    <t>Afectación menor a 10 SMLMV .</t>
  </si>
  <si>
    <t xml:space="preserve">Entre 10 y 50 SMLMV </t>
  </si>
  <si>
    <t xml:space="preserve">Entre 50 y 100 SMLMV </t>
  </si>
  <si>
    <t xml:space="preserve">Entre 100 y 500 SMLMV </t>
  </si>
  <si>
    <t xml:space="preserve">Mayor a 500 SMLMV </t>
  </si>
  <si>
    <t>Pérdida Reputacional</t>
  </si>
  <si>
    <t>El riesgo afecta la imagen de alguna área de la organización</t>
  </si>
  <si>
    <t>El riesgo afecta la imagen de la entidad internamente, de conocimiento general, nivel interno, de junta dircetiva y accionistas y/o de provedores</t>
  </si>
  <si>
    <t>El riesgo afecta la imagen de la entidad con algunos usuarios de relevancia frente al logro de los objetivos</t>
  </si>
  <si>
    <t>El riesgo afecta la imagen de de la entidad con efecto publicitario sostenido a nivel de sector administrativo, nivel departamental o municipal</t>
  </si>
  <si>
    <t>El riesgo afecta la imagen de la entidad a nivel nacional, con efecto publicitarios sostenible a nivel país</t>
  </si>
  <si>
    <t>❌</t>
  </si>
  <si>
    <t>✔</t>
  </si>
  <si>
    <t>Tabla Atributos de para el diseño del control</t>
  </si>
  <si>
    <t>Características</t>
  </si>
  <si>
    <t>Peso</t>
  </si>
  <si>
    <t>Atributos de Eficiencia</t>
  </si>
  <si>
    <t>Va hacia las causas del riesgo, aseguran el resultado final esperado.</t>
  </si>
  <si>
    <t>Detecta que algo ocurre y devuelve el proceso a los controles preventivos.
Se pueden generar reprocesos.</t>
  </si>
  <si>
    <t>Dado que permiten reducir el impacto de la materialización del riesgo, tienen un costo en su implementación.</t>
  </si>
  <si>
    <t>Automático</t>
  </si>
  <si>
    <t>Son actividades de procesamiento o validación de información que se ejecutan por un sistema y/o aplicativo de manera automática sin la intervención de personas para su realización.</t>
  </si>
  <si>
    <t>Controles que son ejecutados por una persona., tiene implícito el error humano.</t>
  </si>
  <si>
    <r>
      <rPr>
        <b/>
        <sz val="12"/>
        <color theme="9" tint="-0.249977111117893"/>
        <rFont val="Arial Narrow"/>
        <family val="2"/>
      </rPr>
      <t>*</t>
    </r>
    <r>
      <rPr>
        <b/>
        <sz val="12"/>
        <rFont val="Arial Narrow"/>
        <family val="2"/>
      </rPr>
      <t>Atributos de</t>
    </r>
    <r>
      <rPr>
        <b/>
        <sz val="12"/>
        <color theme="9" tint="-0.249977111117893"/>
        <rFont val="Arial Narrow"/>
        <family val="2"/>
      </rPr>
      <t xml:space="preserve"> </t>
    </r>
    <r>
      <rPr>
        <b/>
        <sz val="12"/>
        <color rgb="FF000000"/>
        <rFont val="Arial Narrow"/>
        <family val="2"/>
      </rPr>
      <t>Formalización</t>
    </r>
  </si>
  <si>
    <t>Controles que están documentados en el proceso, ya sea en manuales, procedimientos, flujogramas o cualquier otro documento propio del proceso.</t>
  </si>
  <si>
    <t>-</t>
  </si>
  <si>
    <t>Identifica a los controles que pese a que se ejecutan en el proceso no se encuentran documentados en ningún documento propio del proceso</t>
  </si>
  <si>
    <t>Este atributo identifica a los controles que se ejecutan siempre que se realiza la actividad originadora del riesgo.</t>
  </si>
  <si>
    <t>Este atributo identifica a los controles que no siempre se ejecutan cuando se realiza la actividad originadora del riesgo</t>
  </si>
  <si>
    <t>El control deja un registro que permite evidenciar la ejecución del control</t>
  </si>
  <si>
    <t>Sin Registro</t>
  </si>
  <si>
    <t>El control no deja registro de la ejecución del control</t>
  </si>
  <si>
    <r>
      <rPr>
        <b/>
        <sz val="12"/>
        <color theme="9" tint="-0.249977111117893"/>
        <rFont val="Arial Narrow"/>
        <family val="2"/>
      </rPr>
      <t>*Nota 1:</t>
    </r>
    <r>
      <rPr>
        <sz val="12"/>
        <color theme="1"/>
        <rFont val="Arial Narrow"/>
        <family val="2"/>
      </rPr>
      <t xml:space="preserve"> Los atributos de formalización se recogerán de manera informativa, con el fin de conocer el entorno del control y complementar el análisis con elementos cualitativos; éstos no tienen una incidencia directa en su efectividad. </t>
    </r>
  </si>
  <si>
    <t>Aceptar</t>
  </si>
  <si>
    <t>Económico</t>
  </si>
  <si>
    <t>Evitar</t>
  </si>
  <si>
    <t>Reputacional</t>
  </si>
  <si>
    <t>Reducir (compartir)</t>
  </si>
  <si>
    <t>Económico y Reputacional</t>
  </si>
  <si>
    <t>Plan de accion (solo para la opción reducir)</t>
  </si>
  <si>
    <t>Impacto Inherente</t>
  </si>
  <si>
    <t>Finalizado</t>
  </si>
  <si>
    <t>Leve</t>
  </si>
  <si>
    <t>En curso</t>
  </si>
  <si>
    <t>Procesos Institucionales</t>
  </si>
  <si>
    <t>Gestión Estratégica</t>
  </si>
  <si>
    <t>Gestión Social</t>
  </si>
  <si>
    <t>Gestión de Desarrollo de Soluciones Habitacionales</t>
  </si>
  <si>
    <t>Gestión de Atención al Usuario</t>
  </si>
  <si>
    <t>Gestión del Talento Humano</t>
  </si>
  <si>
    <t>Gestión Financiera</t>
  </si>
  <si>
    <t>Gestión de Infraestructura</t>
  </si>
  <si>
    <t>Gestión de TIC</t>
  </si>
  <si>
    <t>Gestión Documental</t>
  </si>
  <si>
    <t>Gestión Jurídica</t>
  </si>
  <si>
    <t>Gestión de Evaluación y  Mejora Continua</t>
  </si>
  <si>
    <t>Registro Sustancial</t>
  </si>
  <si>
    <t>Registro Material</t>
  </si>
  <si>
    <t>Sin registro</t>
  </si>
  <si>
    <t>Reducir</t>
  </si>
  <si>
    <t>TIPOLOGÍA</t>
  </si>
  <si>
    <t>Gestión</t>
  </si>
  <si>
    <t>Fiscal</t>
  </si>
  <si>
    <t>Seg. de la Información</t>
  </si>
  <si>
    <t>Integridad Pùblica - Corrupción</t>
  </si>
  <si>
    <t>Integridad Pùblica - LA/FT/FP</t>
  </si>
  <si>
    <t xml:space="preserve">debido a falta de recursos para auditar las unidades auditables priorizadas
</t>
  </si>
  <si>
    <t>Posibilidad de afectación reputacional de instituto</t>
  </si>
  <si>
    <t xml:space="preserve">por aumento de hallazgos de los entes de control, pqrsd, comentarios negativos a través de redes sociales.
</t>
  </si>
  <si>
    <t>Posibilidad de afectación reputacional de instituto por aumento de hallazgos de los entes de control, pqrsd, comentarios negativos a través de redes sociales, debido a falta de recursos para auditar las unidades auditables priorizadas</t>
  </si>
  <si>
    <t>Unidades Auditables</t>
  </si>
  <si>
    <t>Debido a que el plan anual de auditorías no es aprobado con la totalidad de unidades auditables priorizadas por parte del consejo directivo y el CICCI</t>
  </si>
  <si>
    <t>no se generan alertas preventivas internas  que pueden derivar en hallazgos de los entes de control</t>
  </si>
  <si>
    <t>Posibilidad de afectación reputacional reflejada en que no se generan alertas preventivas internas  que pueden derivar en hallazgos de los entes de control, a causa de que el el plan anual de auditorías no es aprobado con la totalidad de unidades auditables priorizadas por parte del consejo directivo y el CICCI.</t>
  </si>
  <si>
    <t>El jefe de control interno solicita por correo electrónico agendamiento de los espacios a la Dirección de manera anticipada, para ejecutarlo en el mes de diciembre y comparte el plan anual de auditoria de JOCI de manera previa para el conocimiento de los asistentes.
El jefe de auditoría de control Interno solicita por medio de memorando y/o correo electrónico a la alta dirección informar las necesidades de unidades auditables a evaluar.
El jefe  de control interno verifica que los espaciós se encuentre agendados y valida que la alta dirección reciba el plan anual por medio de correo electrónico. Así mismo valida que las necesidades de la alta dirección sean incluidas en el plan.</t>
  </si>
  <si>
    <t>El Comité Institucional Coordinador de Control Interno CICCI o el Consejo directivo rechace o reduzca el alcance del PAA que ha sido elaborado con base en la priorización de unidades auditables.</t>
  </si>
  <si>
    <t>Socializar el borrador del PAA con la Alta Dirección y los responsables de las áreas críticas antes de la presentación formal. Esto permite negociar el alcance y obtener la aprobación del PAA, evitando el rechazo final.
El jefe de control interno valida la retroalimentación brindada por la alta dirección o las dependencias para ajustar el PAA.</t>
  </si>
  <si>
    <t>limitación en el logro del objetivo y alcance de los trabajos de auditoría que pueden derivar en hallazgos de los entes de control</t>
  </si>
  <si>
    <t>Los auditados no revisan el programa de auditoria enviado por medio del memorando de inicio de auditoría en donde se detalla los requisitos de la información a reportar.</t>
  </si>
  <si>
    <t>El equipo auditor recuerda por correo electrónico cuando se cumple el tiempo y no se ha recibido la información. 
En los espacios como CICCI, CIGD o equipo primario directivo se recuerda a los asistentes las auditorías en ejecución y proximas a iniciar. 
El auditor designado recibe y valida la información requerida para el conocimiento de la unidad auditable y la realización de los trabajos de auditoría. En caso de no recibirla o recibirla de manera incompleta, lo comunica al Jefe de la JOCI para que lo escale a nivel directivo.</t>
  </si>
  <si>
    <t>En el programa de cada auditoría se relaciona el requerimiento de información necesaria para ejecutar la auditoría. Cada requerimiento debe incluir obligatoriamente una descripción concisa del propósito (¿Para qué se necesita?) y el contexto de riesgo (¿Qué vamos a revisar?). Esto ayuda al auditado a entender por qué el documento es importante y si la información que posee realmente cumple con la necesidad. 
El auditor designado verifica que el programa de auditoría incluya el requerimiento de información con lineamientos definidos y que el auditado haya comprendido la solicitud. En caso de ser necesario establece mesa de trabajo para realizar las aclaraciones pertinentes.</t>
  </si>
  <si>
    <t>Siempre que se ejecuta la actividad</t>
  </si>
  <si>
    <t>Diario</t>
  </si>
  <si>
    <t>Mensual</t>
  </si>
  <si>
    <t>Bimestral</t>
  </si>
  <si>
    <t>Trimestral</t>
  </si>
  <si>
    <t>Semestral</t>
  </si>
  <si>
    <t>Anual</t>
  </si>
  <si>
    <t>Priorización del Universo de auditorías basadas en riesgos, de F-GEI-07,
Plan Anual de auditoría aprobado por el CICCI y el Consejo Directivo
Plan Anual de Adquisiciones de la JOCI
Minutas de contratos suscritos publicados en el SECOP II.</t>
  </si>
  <si>
    <t>Acta de CICCI con comunicación de limitación de alcance, consecuencias y aceptación del riesgo por parte de la alta dirección.
Plan de Auditoría Anual ajustado con limitación de alcance.</t>
  </si>
  <si>
    <t>Comunicación de solicitud de agenda y requerimientos de unidades a auditar.
CICCI agendado
Plan anual de auditoria aprobado y acta de reuniones relacionadas.</t>
  </si>
  <si>
    <t>acta del Comité CICCI donde se socializa el universo de auditoria y se propone las necesidades de la alta dirección.
Plan Anual de Auditorias con control de actualizaciones.</t>
  </si>
  <si>
    <t>Correos electrónicos con recordatorios de requerimientos de información.
Actas de CICCI, CIGD y equipo primario directivo,</t>
  </si>
  <si>
    <t>Actas de mesa de trabajo.</t>
  </si>
  <si>
    <t>reflejada en la insatisfacción de la alta dirección derivada  por informes de auditoría que no aportan valor, que no generen alertas oportunas de acuerdo a las necesides institucionales de aseguramiento.</t>
  </si>
  <si>
    <t>las unidades auditables no sean entendidas desde su objetivo, alcance y ciclo PHVA</t>
  </si>
  <si>
    <t>Posibilidad de afectación reputacional reflejada en la insatisfacción de la alta dirección derivada  por informes de auditoría que no aportan valor, que no generen alertas oportunas de acuerdo a las necesides institucionales de aseguramiento., por causa de que las unidades auditables no sean entendidas desde su objetivo, alcance, requisitos a cumplir y ciclo PHVA.</t>
  </si>
  <si>
    <t>No tener acceso a las plataformas institucionales como SIFI, Sharepoint o plataformas gubernamentales,   para la consulta de la documentación.
El auditado no comparte o da acceso a la documentación de la unidad auditable.
La oficina JOCI no conoce los requisitos relacionados con la unidad auditable.</t>
  </si>
  <si>
    <t xml:space="preserve">El jefe de auditoria de control interno realiza solicitud al procesos de Tecnologia de la información del ingreso a SIFI y a sus respectivo módulos por medio de correo electrónico o módulo de solicitud de soporte. También se soclita por medio de correo a los auditados las autorizaciones de consulta de la documentación de sharepoint de la unidad auditable o las claves de acceso a las plataformas gubernamentales. Nota: En el caso de la plataforma de Gestión Tansparente de la Contraloría Distrital de Medellín la JOCI tiene acceso exclusivo.
El jefe de auditoria de control interno y su equipo de auditoria chequean tener el acceso. </t>
  </si>
  <si>
    <t>Ausencia de metodología para el adecuado conocimiento de la unidad auditable
La oficina JOCI no conoce los requisitos relacionados con la unidad auditable.</t>
  </si>
  <si>
    <t>Comunicación de solicitud de acceso a las plataformas institucionales.
Informe de Auditoría (liimtación de alcance por limitación de acceso a la información)</t>
  </si>
  <si>
    <t>Informes de auditoria poco claros, que no facilitan el entendimiento del auditado, que no contribuyen con la prevención de riesgos y no aportan valor</t>
  </si>
  <si>
    <t>Posibilidad de afectación reputacional reflejada en la insatisfacción de la alta dirección derivada  por informes de auditoría que no aportan valor, que no generen alertas oportunas de acuerdo a las necesides institucionales de aseguramiento, debido a que los Informes de auditoria poco claros, que no facilitan el entendimiento del auditado, que no contribuyen con la prevención de riesgos y no aportan valor</t>
  </si>
  <si>
    <t>El equipo de JOCI revisa de manera periódica los marcos normativos de auditoría interna, para que cuando sea aplicable se ajuste la estructura del informe de auditoría de control interno institucional, cuidando que la misma proporcione claridad y aporte valor.</t>
  </si>
  <si>
    <t>Control de cambios del formato de Informe de Auditoría Interna cuando sea aplicable.</t>
  </si>
  <si>
    <t>El jefe de auditoria de control interno diseña y aplica el plan de entrenamiento para el personal nuevo. Asi mimo,  en el comité primario de JOCI se refuerza sobre las metodologias de trabajo documentados en el procedimiento y estatutos de auditoría interna.
El jefe JOCI verifica que el plan de entrenamiento se cumpla en todos sus items.</t>
  </si>
  <si>
    <t>El jefe de oficina de control interno revisa que el informe de auditoria elaborado por el equipo auditor, cumpla con los lineamientos para la elaboración del informe de auditoría y que los papeles de trabajo apoyen de manera objetiva la evidencia sobre los resultados informados.</t>
  </si>
  <si>
    <t>Que las recomendaciones y oportunidades de mejora de los informes de auditorías sean llevadas a planes de mejoramiento para contribuir con el cumplimiento de los objetivos y requisitos institucionales.</t>
  </si>
  <si>
    <t>debido a que las recomendaciones y oportunidades de mejora de los informes de auditorías no sean llevadas a planes de mejoramiento.</t>
  </si>
  <si>
    <t>reflejada en la materialización de riesgos que pueden configuran hallazgos de control interno o del os entes de control</t>
  </si>
  <si>
    <t>Posibilidad de afectación reputacional del Insntituto reflejada en la materialización de riesgos que pueden configuran hallazgos de control interno o del os entes de control, debido a que las recomendaciones y oportunidades de mejora de los informes de auditorías no sean llevadas a planes de mejoramiento.</t>
  </si>
  <si>
    <t xml:space="preserve">El auditado no da la relevancia o no entiende el propósito de las recomendaciones y oportunidades de mejora en el ejercicio de las auditorías. </t>
  </si>
  <si>
    <t xml:space="preserve">El El jefe de oficina de control interno verifica el porcentaje de recomendaciones y oportunidades de mejora que son llevadas a planes de mejoramiento.
El jefe de oficina de control interno socializa a los auditados y a los integrantes del CICCI de los resultados de las auditorías, orientando en el desarrollo de las recomendaciones y oportunidades de mejora registrados en estos. </t>
  </si>
  <si>
    <t>Acta de CICCI informando sobre el el porcentaje de recomendaciones y oportunidades de mejora que son llevadas a planes de mejoramiento</t>
  </si>
  <si>
    <t>Apoyar el Instituto en el cierre de hallazgos de entes de control externos (Contraloría, Procuraduría).</t>
  </si>
  <si>
    <t>El jefe de oficina de control interno socializa a los auditados y a los integrantes del CICCI el rol y el objetivo de las asesoría de la Oficina de Control Interno.</t>
  </si>
  <si>
    <t>Acta de CICCI</t>
  </si>
  <si>
    <t>La jefatura de control interno no realice seguimiento a los planes de mejoramiento derivados de los informes de audtoría de los entes de control y que no verifique la elimininación de los hallazgos y sus causas. Asi mismo, no socialice los resultados de la verificación a los involucrados.</t>
  </si>
  <si>
    <t>El profesional asignado realiza seguimiento trimestral a los planes de mejoramiento de los informes de auditoría de los entes de control, lo cual incluye la verifificación de la elimininación de los hallazgos y sus causas.
El jefe de oficina de control interno socializa los resultados del seguimiento a los planes de mejoramiento en el CICCI y asi mismo se genera un informe semestral de planes de mejoramiento.</t>
  </si>
  <si>
    <t>Seguimiento Planes de mejoramiento
Informe semestral de planes de mejoramiento
Acta CICCI</t>
  </si>
  <si>
    <t>GEI8</t>
  </si>
  <si>
    <t>GEI9</t>
  </si>
  <si>
    <t>GEI10</t>
  </si>
  <si>
    <t>GEI11</t>
  </si>
  <si>
    <t>GEI12</t>
  </si>
  <si>
    <t>GEI13</t>
  </si>
  <si>
    <t>GEI14</t>
  </si>
  <si>
    <t>GEI15</t>
  </si>
  <si>
    <t>Se elimina este riesgo relacionado con la probabilidad de la presentación inoportuna y/o errónea de informes de ley con responsabilidad de la JOCI, toda vez que se definieron nuevos riesgos a partir del establecimiento y análisis de objetivos tipo SMART.</t>
  </si>
  <si>
    <t>Se elimina este riesgo relacionado con la probabilidad de que los trabajos de auditoría (aseguramiento y consulta) no generan valor agregado, por cuanto no contribuyen al cumplimiento de objetivos, la mejora de las operaciones y el uso eficiente de recursos, toda vez que se definieron nuevos riesgos a partir del establecimiento y análisis de objetivos tipo SMART.</t>
  </si>
  <si>
    <t>Se elimina este riesgo relacionado con la probabilidad de la falta de asesoría permanente, formulación de recomendaciones con alcance preventivo y la ejecución de acciones que fomenten la cultura del control que permitan la mejora continua, toda vez que se definieron nuevos riesgos a partir del establecimiento y análisis de objetivos tipo SMART.</t>
  </si>
  <si>
    <t>SEGUIMIENTO TRIMESTRE 1 DE 2026</t>
  </si>
  <si>
    <r>
      <t xml:space="preserve">RELACIÓN DE EVIDENCIAS
</t>
    </r>
    <r>
      <rPr>
        <b/>
        <sz val="10"/>
        <color rgb="FFFF0000"/>
        <rFont val="Arial Narrow"/>
        <family val="2"/>
      </rPr>
      <t>IMPORTANTE:</t>
    </r>
    <r>
      <rPr>
        <b/>
        <sz val="10"/>
        <color theme="1"/>
        <rFont val="Arial Narrow"/>
        <family val="2"/>
      </rPr>
      <t xml:space="preserve">- RELACIONAR LOS ENLACES SOBRE MATERIALIZACION DE RIESGOS Y SOBRE APLICACIÓN DE CONTROLES
</t>
    </r>
    <r>
      <rPr>
        <b/>
        <sz val="10"/>
        <rFont val="Arial Narrow"/>
        <family val="2"/>
      </rPr>
      <t>-LAS EVIDENCIAS SOBRE APLICACIÓN DE CONTROLES SON LAS QUE SE ENCUENTRAN EN LA COLUMNA X - RELACIONARLAS UNA A UNA CON EL ENLACE CORRESPONDIENTE.</t>
    </r>
  </si>
  <si>
    <t>SEGUIMIENTO TRIMESTRE 2 DE 2026</t>
  </si>
  <si>
    <t>SEGUIMIENTO TRIMESTRE 3 DE 2026</t>
  </si>
  <si>
    <t>SEGUIMIENTO TRIMESTRE 4 DE 2026</t>
  </si>
  <si>
    <t>Se materializó el Riesgo?  (Ver evento potencial principal en Columna F. Relacionar detalles de la materialización - que, como, cuando, donde):
Los Controles están bien  diseñados, se aplican de acuerdo al diseño  y son efectivos? (Ver controles en la columna P / Concluir frente a cada control)
Que acciones propones o se están llevando a cabo para gestionar el riesgo que se materializó? (Si no aplica colocar N/A)
Que acciones propones o se están llevando a cabo para fortalecer los controles? (En el caso de que tener Acciones de mejora / Acciones correctivas en proceso, relacionar el avance. Si tienes acciones específicas a desarrollar en la columna AJ, también relacionar el avance)</t>
  </si>
  <si>
    <t>Abril de 2026</t>
  </si>
  <si>
    <t>información requerida para realizar los trabajos de auditoría no es suministrada de manera oportuna y confiable.</t>
  </si>
  <si>
    <t>Posibilidad de afectación reputacional por limitación en el logro del objetivo y alcance de los trabajos de auditoría que pueden derivar en hallazgos de los entes de control. Lo anterior, debido a que la información requerida para realizar los trabajos de auditoría no es suministrada de manera oportuna y confiable.</t>
  </si>
  <si>
    <t>Se materializó el Riesgo?  (Ver evento potencial principal en Columna F. Relacionar detalles de la materialización - que, como, cuando, donde): 10/04/2026: El riesgo de priorización no se materializó en este 1er trimestre 2026. 
Los Controles están bien  diseñados, se aplican de acuerdo al diseño  y son efectivos? (Ver controles en la columna P / Concluir frente a cada control): El control se esta aplicando y se encuentra en proceso de documentación en el procedimiento de la JOCI. 
Que acciones propones o se están llevando a cabo para gestionar el riesgo que se materializó? (Si no aplica colocar N/A): No aplica.
Que acciones propones o se están llevando a cabo para fortalecer los controles? (En el caso de que tener Acciones de mejora / Acciones correctivas en proceso, relacionar el avance. Si tienes acciones específicas a desarrollar en la columna AJ, también relacionar el avance): No aplica.</t>
  </si>
  <si>
    <t>En caso de que se materialice el riesgo debido a que no se asignen los recursos necesarios para las unidades auditables proyectadas en el plan de auditoría preliminar, El jefe JOCI comunica al Comité Institucional Coodinador de Control Interno - CICCI, sobre el impacto de cualquier limitación de recursos y deja constancia en el acta de dicho Comité sobre los riesgos no cubiertos y sobre la aceptación del riesgo por parte de la alta dirección. En este sentido, procede al ajuste del plan anual de aditorías con la limitación de alcance.</t>
  </si>
  <si>
    <t>Se materializó el Riesgo?  (Ver evento potencial principal en Columna F. Relacionar detalles de la materialización - que, como, cuando, donde): 10/04/2026: Para este 1er trimestre no se materializón, el equipo de la jefatura esta conformado por tres integrantes para realizar a las auditorías planeadas. 
Los Controles están bien  diseñados, se aplican de acuerdo al diseño  y son efectivos? (Ver controles en la columna P / Concluir frente a cada control): El control de priorización y la herramienta de capacidad se aplicó. 
Que acciones propones o se están llevando a cabo para gestionar el riesgo que se materializó? (Si no aplica colocar N/A). No aplica.
Que acciones propones o se están llevando a cabo para fortalecer los controles? (En el caso de que tener Acciones de mejora / Acciones correctivas en proceso, relacionar el avance. Si tienes acciones específicas a desarrollar en la columna AJ, también relacionar el avance). No aplica.</t>
  </si>
  <si>
    <t>Se materializó el Riesgo?  (Ver evento potencial principal en Columna F. Relacionar detalles de la materialización - que, como, cuando, donde): 10/04/2026: El riesgo para este 1er trimestre no se materializó, el plan de auditoría se definió basdos en las capacidades de la jefatura y conciliado con la alta dirección en el CICCI del mes de dic 2025, también fue socializado con el consejo directivo en el 19 de marzo. 
Los Controles están bien  diseñados, se aplican de acuerdo al diseño  y son efectivos? (Ver controles en la columna P / Concluir frente a cada control):  El control de priorización y la herramienta de capacidad se aplicó y de acuerdo al procedimiento de la JOCI de auditorías y Estatuto.
Que acciones propones o se están llevando a cabo para gestionar el riesgo que se materializó? (Si no aplica colocar N/A)
Que acciones propones o se están llevando a cabo para fortalecer los controles? (En el caso de que tener Acciones de mejora / Acciones correctivas en proceso, relacionar el avance. Si tienes acciones específicas a desarrollar en la columna AJ, también relacionar el avance)</t>
  </si>
  <si>
    <r>
      <t>Se materializó el Riesgo?  (Ver evento potencial principal en Columna F. Relacionar detalles de la materialización - que, como, cuando, donde): 10/04/2026:</t>
    </r>
    <r>
      <rPr>
        <b/>
        <sz val="11"/>
        <color theme="1"/>
        <rFont val="Arial Narrow"/>
        <family val="2"/>
      </rPr>
      <t xml:space="preserve"> Riesgo Materializado,</t>
    </r>
    <r>
      <rPr>
        <sz val="11"/>
        <color theme="1"/>
        <rFont val="Arial Narrow"/>
        <family val="2"/>
      </rPr>
      <t xml:space="preserve"> la información solicitada para los informes de auditoria Financiera no son entregados en su totalidad y ni dentro del tiempo. 
Los Controles están bien  diseñados, se aplican de acuerdo al diseño  y son efectivos? (Ver controles en la columna P / Concluir frente a cada control): El control se aplicó, se envío por medio del programa de auditoria refereniando de de la fuente del requerimiento y tambien se realizaron solicitudes verbales. 
Que acciones propones o se están llevando a cabo para gestionar el riesgo que se materializó? (Si no aplica colocar N/A): Se continuará aplicando el control y socializando con el enlace los requerimientos. 
Que acciones propones o se están llevando a cabo para fortalecer los controles? (En el caso de que tener Acciones de mejora / Acciones correctivas en proceso, relacionar el avance. Si tienes acciones específicas a desarrollar en la columna AJ, también relacionar el avance). No aplica.</t>
    </r>
  </si>
  <si>
    <t>reflejada en la insatisfacción de la alta dirección derivada  por informes de auditoría que no aportan valor, que no generen alertas oportunas de acuerdo a las necesidades institucionales de aseguramiento.</t>
  </si>
  <si>
    <t>Se materializó el Riesgo?  (Ver evento potencial principal en Columna F. Relacionar detalles de la materialización - que, como, cuando, donde): 10/04/2026: Riesgo no materializado, la alta dirección no ha manifesto insatisfacción. Todos los informes describen las recomendaciones y las oportunidades de mejora del cada unidad auditable. Se realizaron socializaciones con los auditados que lo requirieron como fue el caso de la unidad auditable Comite de conciliaciones y CHIP.
Los Controles están bien  diseñados, se aplican de acuerdo al diseño  y son efectivos? (Ver controles en la columna P / Concluir frente a cada control): Los procedimientos se aplica de acuerdo a lo definido. 
Que acciones propones o se están llevando a cabo para gestionar el riesgo que se materializó? (Si no aplica colocar N/A): No aplica.
Que acciones propones o se están llevando a cabo para fortalecer los controles? (En el caso de que tener Acciones de mejora / Acciones correctivas en proceso, relacionar el avance. Si tienes acciones específicas a desarrollar en la columna AJ, también relacionar el avance): No aplica.</t>
  </si>
  <si>
    <t>Se materializó el Riesgo?  (Ver evento potencial principal en Columna F. Relacionar detalles de la materialización - que, como, cuando, donde): 10/04/2026: Riesgo no materializado, la alta dirección no ha manifesto insatisfacción. El equipo auditor tiene acceso a las plataformas internas y externas, se rindión de GT y CHIP.
Los Controles están bien  diseñados, se aplican de acuerdo al diseño  y son efectivos? (Ver controles en la columna P / Concluir frente a cada control): Los procedimientos se aplica de acuerdo a lo definido. 
Que acciones propones o se están llevando a cabo para gestionar el riesgo que se materializó? (Si no aplica colocar N/A): No aplica.
Que acciones propones o se están llevando a cabo para fortalecer los controles? (En el caso de que tener Acciones de mejora / Acciones correctivas en proceso, relacionar el avance. Si tienes acciones específicas a desarrollar en la columna AJ, también relacionar el avance): No aplica.</t>
  </si>
  <si>
    <r>
      <t xml:space="preserve">Se materializó el Riesgo?  (Ver evento potencial principal en Columna F. Relacionar detalles de la materialización - que, como, cuando, donde): 10/04/2026: </t>
    </r>
    <r>
      <rPr>
        <b/>
        <sz val="11"/>
        <color theme="1"/>
        <rFont val="Arial Narrow"/>
        <family val="2"/>
      </rPr>
      <t>Riesgo materializado,</t>
    </r>
    <r>
      <rPr>
        <sz val="11"/>
        <color theme="1"/>
        <rFont val="Arial Narrow"/>
        <family val="2"/>
      </rPr>
      <t xml:space="preserve"> no todos las recomendaciones y oportunidades reportandas en los informes se han acogido para planes de mejoramiento por parte de los auditados. 
Los Controles están bien  diseñados, se aplican de acuerdo al diseño  y son efectivos? (Ver controles en la columna P / Concluir frente a cada control): El equipo auditro reporta las recomendaciones y oportunidades en elos informes. Se realizó una charla de planesde mejoramiento activos con los enlaces y los subdirectores responsables, recordando la importancia de reportar los avances de las acciones. 
Que acciones propones o se están llevando a cabo para gestionar el riesgo que se materializó? (Si no aplica colocar N/A): En el CICCI programado para el 15 de abril se presentará el infrorme de aplicación de recomendaciones y oportunidades. 
Que acciones propones o se están llevando a cabo para fortalecer los controles? (En el caso de que tener Acciones de mejora / Acciones correctivas en proceso, relacionar el avance. Si tienes acciones específicas a desarrollar en la columna AJ, también relacionar el avance): No aplica. </t>
    </r>
  </si>
  <si>
    <t>Se materializó el Riesgo?  (Ver evento potencial principal en Columna F. Relacionar detalles de la materialización - que, como, cuando, donde): Riesgo no materializado, Se realizó una charla de planesde mejoramiento activos con los enlaces y los subdirectores responsables, recordando la importancia de reportar los avances de las acciones. Se informa estado de los planes de mejoramiento en equipo primario directivo de marzo y el consejo directivo del 19 de marzo. 
Los Controles están bien  diseñados, se aplican de acuerdo al diseño  y son efectivos? (Ver controles en la columna P / Concluir frente a cada control): SE esta realizando monitoreo trimestral. 
Que acciones propones o se están llevando a cabo para gestionar el riesgo que se materializó? (Si no aplica colocar N/A): Se entregará reporte en el CICCI del 15 de abril el estado de planes de mejoramiento del primer trimestre 2026,
Que acciones propones o se están llevando a cabo para fortalecer los controles? (En el caso de que tener Acciones de mejora / Acciones correctivas en proceso, relacionar el avance. Si tienes acciones específicas a desarrollar en la columna AJ, también relacionar el avance): No aplica.</t>
  </si>
  <si>
    <t>debido a la recurrencia de hallazgos en los informes de auditoría de los entes de control.</t>
  </si>
  <si>
    <t>reflejada en la declaración de hallazgos con mayor incidencia para el Instituto y sus servidores</t>
  </si>
  <si>
    <t>Posibilidad de afectación reputacional reflejada en la declaración de hallazgos con mayor incidencia para el Instituto y sus servidoresl, debido a la recurrencia de hallazgos en los informes de auditoría de los entes de control.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</si>
</sst>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68" x14ac:knownFonts="1">
    <font>
      <sz val="11"/>
      <color theme="1"/>
      <name val="Calibri"/>
      <family val="2"/>
      <scheme val="minor"/>
    </font>
    <font>
      <sz val="11"/>
      <color theme="1"/>
      <name val="Arial Narrow"/>
      <family val="2"/>
    </font>
    <font>
      <sz val="10"/>
      <color rgb="FF000000"/>
      <name val="Arial Narrow"/>
      <family val="2"/>
    </font>
    <font>
      <b/>
      <sz val="11"/>
      <color theme="1"/>
      <name val="Arial Narrow"/>
      <family val="2"/>
    </font>
    <font>
      <sz val="10"/>
      <color theme="1"/>
      <name val="Calibri"/>
      <family val="2"/>
      <scheme val="minor"/>
    </font>
    <font>
      <b/>
      <sz val="11"/>
      <color theme="9" tint="-0.249977111117893"/>
      <name val="Arial Narrow"/>
      <family val="2"/>
    </font>
    <font>
      <sz val="18"/>
      <name val="Arial"/>
      <family val="2"/>
    </font>
    <font>
      <b/>
      <sz val="20"/>
      <color rgb="FF000000"/>
      <name val="Arial Narrow"/>
      <family val="2"/>
    </font>
    <font>
      <sz val="20"/>
      <color rgb="FF000000"/>
      <name val="Arial Narrow"/>
      <family val="2"/>
    </font>
    <font>
      <sz val="20"/>
      <color rgb="FFFFFFFF"/>
      <name val="Arial Narrow"/>
      <family val="2"/>
    </font>
    <font>
      <sz val="16"/>
      <color rgb="FF000000"/>
      <name val="Arial Narrow"/>
      <family val="2"/>
    </font>
    <font>
      <sz val="11"/>
      <color theme="0"/>
      <name val="Calibri"/>
      <family val="2"/>
      <scheme val="minor"/>
    </font>
    <font>
      <sz val="11"/>
      <color theme="1"/>
      <name val="Calibri"/>
      <family val="2"/>
      <scheme val="minor"/>
    </font>
    <font>
      <sz val="11"/>
      <name val="Calibri"/>
      <family val="2"/>
      <scheme val="minor"/>
    </font>
    <font>
      <sz val="16"/>
      <color theme="1"/>
      <name val="Calibri"/>
      <family val="2"/>
      <scheme val="minor"/>
    </font>
    <font>
      <sz val="28"/>
      <color theme="1"/>
      <name val="Calibri"/>
      <family val="2"/>
      <scheme val="minor"/>
    </font>
    <font>
      <b/>
      <sz val="40"/>
      <color rgb="FF000000"/>
      <name val="Calibri"/>
      <family val="2"/>
    </font>
    <font>
      <b/>
      <sz val="28"/>
      <color rgb="FF000000"/>
      <name val="Calibri"/>
      <family val="2"/>
    </font>
    <font>
      <b/>
      <sz val="36"/>
      <color rgb="FF000000"/>
      <name val="Calibri"/>
      <family val="2"/>
    </font>
    <font>
      <b/>
      <sz val="18"/>
      <color theme="1"/>
      <name val="Arial Narrow"/>
      <family val="2"/>
    </font>
    <font>
      <b/>
      <sz val="22"/>
      <color theme="1"/>
      <name val="Arial Narrow"/>
      <family val="2"/>
    </font>
    <font>
      <sz val="11"/>
      <color rgb="FFFF0000"/>
      <name val="Calibri"/>
      <family val="2"/>
      <scheme val="minor"/>
    </font>
    <font>
      <sz val="16"/>
      <color rgb="FFFF0000"/>
      <name val="Arial Narrow"/>
      <family val="2"/>
    </font>
    <font>
      <sz val="16"/>
      <color rgb="FFFF0000"/>
      <name val="Calibri"/>
      <family val="2"/>
      <scheme val="minor"/>
    </font>
    <font>
      <sz val="11"/>
      <color rgb="FF030303"/>
      <name val="Arial"/>
      <family val="2"/>
    </font>
    <font>
      <sz val="26"/>
      <color rgb="FF000000"/>
      <name val="Arial Narrow"/>
      <family val="2"/>
    </font>
    <font>
      <sz val="26"/>
      <color rgb="FFFFFFFF"/>
      <name val="Arial Narrow"/>
      <family val="2"/>
    </font>
    <font>
      <sz val="12"/>
      <color theme="1"/>
      <name val="Arial Narrow"/>
      <family val="2"/>
    </font>
    <font>
      <sz val="12"/>
      <color theme="1"/>
      <name val="Calibri"/>
      <family val="2"/>
      <scheme val="minor"/>
    </font>
    <font>
      <b/>
      <sz val="12"/>
      <color rgb="FF000000"/>
      <name val="Arial Narrow"/>
      <family val="2"/>
    </font>
    <font>
      <sz val="12"/>
      <color rgb="FF000000"/>
      <name val="Arial Narrow"/>
      <family val="2"/>
    </font>
    <font>
      <b/>
      <sz val="12"/>
      <color theme="9" tint="-0.249977111117893"/>
      <name val="Arial Narrow"/>
      <family val="2"/>
    </font>
    <font>
      <b/>
      <sz val="14"/>
      <color rgb="FF000000"/>
      <name val="Arial Narrow"/>
      <family val="2"/>
    </font>
    <font>
      <b/>
      <sz val="12"/>
      <name val="Arial Narrow"/>
      <family val="2"/>
    </font>
    <font>
      <b/>
      <sz val="26"/>
      <color theme="1"/>
      <name val="Arial Narrow"/>
      <family val="2"/>
    </font>
    <font>
      <b/>
      <sz val="9"/>
      <color theme="1"/>
      <name val="Arial Narrow"/>
      <family val="2"/>
    </font>
    <font>
      <sz val="10"/>
      <name val="Arial"/>
      <family val="2"/>
    </font>
    <font>
      <sz val="12"/>
      <name val="Times New Roman"/>
      <family val="1"/>
    </font>
    <font>
      <sz val="10"/>
      <name val="Arial Narrow"/>
      <family val="2"/>
    </font>
    <font>
      <b/>
      <sz val="14"/>
      <name val="Arial Narrow"/>
      <family val="2"/>
    </font>
    <font>
      <b/>
      <sz val="11"/>
      <color theme="1" tint="4.9989318521683403E-2"/>
      <name val="Arial Narrow"/>
      <family val="2"/>
    </font>
    <font>
      <sz val="11"/>
      <color indexed="8"/>
      <name val="Arial Narrow"/>
      <family val="2"/>
    </font>
    <font>
      <sz val="14"/>
      <color rgb="FF000000"/>
      <name val="Arial Narrow"/>
      <family val="2"/>
    </font>
    <font>
      <b/>
      <sz val="11"/>
      <color theme="0"/>
      <name val="Arial Narrow"/>
      <family val="2"/>
    </font>
    <font>
      <sz val="12"/>
      <name val="Arial Narrow"/>
      <family val="2"/>
    </font>
    <font>
      <b/>
      <sz val="18"/>
      <color theme="0"/>
      <name val="Arial Narrow"/>
      <family val="2"/>
    </font>
    <font>
      <sz val="12"/>
      <color indexed="8"/>
      <name val="Arial Narrow"/>
      <family val="2"/>
    </font>
    <font>
      <b/>
      <sz val="20"/>
      <color theme="0"/>
      <name val="Arial Narrow"/>
      <family val="2"/>
    </font>
    <font>
      <b/>
      <sz val="16"/>
      <color indexed="8"/>
      <name val="Arial Narrow"/>
      <family val="2"/>
    </font>
    <font>
      <sz val="16"/>
      <color indexed="8"/>
      <name val="Arial Narrow"/>
      <family val="2"/>
    </font>
    <font>
      <sz val="16"/>
      <color theme="1"/>
      <name val="Arial Narrow"/>
      <family val="2"/>
    </font>
    <font>
      <b/>
      <sz val="12"/>
      <color indexed="8"/>
      <name val="Arial Narrow"/>
      <family val="2"/>
    </font>
    <font>
      <b/>
      <sz val="12"/>
      <color theme="1"/>
      <name val="Arial Narrow"/>
      <family val="2"/>
    </font>
    <font>
      <b/>
      <sz val="14"/>
      <color theme="1"/>
      <name val="Arial Narrow"/>
      <family val="2"/>
    </font>
    <font>
      <b/>
      <sz val="14"/>
      <color theme="0"/>
      <name val="Arial Narrow"/>
      <family val="2"/>
    </font>
    <font>
      <b/>
      <sz val="16"/>
      <color theme="0"/>
      <name val="Arial Narrow"/>
      <family val="2"/>
    </font>
    <font>
      <sz val="12"/>
      <color rgb="FF000000"/>
      <name val="Arial"/>
      <family val="2"/>
    </font>
    <font>
      <sz val="11"/>
      <name val="Calibri"/>
      <family val="2"/>
    </font>
    <font>
      <b/>
      <sz val="12"/>
      <color rgb="FF000000"/>
      <name val="Arial"/>
      <family val="2"/>
    </font>
    <font>
      <sz val="12"/>
      <color theme="1"/>
      <name val="Arial"/>
      <family val="2"/>
    </font>
    <font>
      <sz val="11"/>
      <color rgb="FF000000"/>
      <name val="Calibri"/>
      <family val="2"/>
      <scheme val="minor"/>
    </font>
    <font>
      <sz val="11"/>
      <color rgb="FF000000"/>
      <name val="Arial Narrow"/>
      <family val="2"/>
    </font>
    <font>
      <b/>
      <sz val="10"/>
      <color theme="1"/>
      <name val="Arial"/>
      <family val="2"/>
    </font>
    <font>
      <sz val="10"/>
      <color theme="1"/>
      <name val="Arial"/>
      <family val="2"/>
    </font>
    <font>
      <sz val="11"/>
      <color rgb="FF000000"/>
      <name val="Helvetica"/>
      <family val="2"/>
    </font>
    <font>
      <b/>
      <sz val="10"/>
      <color rgb="FFFF0000"/>
      <name val="Arial Narrow"/>
      <family val="2"/>
    </font>
    <font>
      <b/>
      <sz val="10"/>
      <color theme="1"/>
      <name val="Arial Narrow"/>
      <family val="2"/>
    </font>
    <font>
      <b/>
      <sz val="10"/>
      <name val="Arial Narrow"/>
      <family val="2"/>
    </font>
  </fonts>
  <fills count="21">
    <fill>
      <patternFill patternType="none"/>
    </fill>
    <fill>
      <patternFill patternType="gray125"/>
    </fill>
    <fill>
      <patternFill patternType="solid">
        <fgColor theme="9" tint="0.59999389629810485"/>
        <bgColor indexed="64"/>
      </patternFill>
    </fill>
    <fill>
      <patternFill patternType="solid">
        <fgColor theme="0"/>
        <bgColor indexed="64"/>
      </patternFill>
    </fill>
    <fill>
      <patternFill patternType="solid">
        <fgColor rgb="FFFFFF66"/>
        <bgColor indexed="64"/>
      </patternFill>
    </fill>
    <fill>
      <patternFill patternType="solid">
        <fgColor rgb="FF92D050"/>
        <bgColor indexed="64"/>
      </patternFill>
    </fill>
    <fill>
      <patternFill patternType="solid">
        <fgColor rgb="FFBFBFBF"/>
        <bgColor indexed="64"/>
      </patternFill>
    </fill>
    <fill>
      <patternFill patternType="solid">
        <fgColor rgb="FF00B050"/>
        <bgColor indexed="64"/>
      </patternFill>
    </fill>
    <fill>
      <patternFill patternType="solid">
        <fgColor rgb="FFFFC000"/>
        <bgColor indexed="64"/>
      </patternFill>
    </fill>
    <fill>
      <patternFill patternType="solid">
        <fgColor rgb="FFFF0000"/>
        <bgColor indexed="64"/>
      </patternFill>
    </fill>
    <fill>
      <patternFill patternType="solid">
        <fgColor rgb="FFD9D9D9"/>
        <bgColor indexed="64"/>
      </patternFill>
    </fill>
    <fill>
      <patternFill patternType="solid">
        <fgColor rgb="FFE26B0A"/>
        <bgColor indexed="64"/>
      </patternFill>
    </fill>
    <fill>
      <patternFill patternType="solid">
        <fgColor rgb="FFC00000"/>
        <bgColor indexed="64"/>
      </patternFill>
    </fill>
    <fill>
      <patternFill patternType="solid">
        <fgColor rgb="FFFFFF00"/>
        <bgColor indexed="64"/>
      </patternFill>
    </fill>
    <fill>
      <patternFill patternType="solid">
        <fgColor theme="0" tint="-0.14999847407452621"/>
        <bgColor indexed="64"/>
      </patternFill>
    </fill>
    <fill>
      <patternFill patternType="solid">
        <fgColor rgb="FFFFFFFF"/>
        <bgColor indexed="64"/>
      </patternFill>
    </fill>
    <fill>
      <patternFill patternType="solid">
        <fgColor theme="0" tint="-0.249977111117893"/>
        <bgColor indexed="64"/>
      </patternFill>
    </fill>
    <fill>
      <patternFill patternType="solid">
        <fgColor theme="8" tint="-0.249977111117893"/>
        <bgColor indexed="64"/>
      </patternFill>
    </fill>
    <fill>
      <patternFill patternType="solid">
        <fgColor theme="8" tint="-0.499984740745262"/>
        <bgColor indexed="64"/>
      </patternFill>
    </fill>
    <fill>
      <patternFill patternType="solid">
        <fgColor theme="0" tint="-0.34998626667073579"/>
        <bgColor indexed="64"/>
      </patternFill>
    </fill>
    <fill>
      <patternFill patternType="solid">
        <fgColor theme="0"/>
        <bgColor theme="0"/>
      </patternFill>
    </fill>
  </fills>
  <borders count="67">
    <border>
      <left/>
      <right/>
      <top/>
      <bottom/>
      <diagonal/>
    </border>
    <border>
      <left style="dotted">
        <color rgb="FFF79646"/>
      </left>
      <right style="dotted">
        <color rgb="FFF79646"/>
      </right>
      <top style="dotted">
        <color rgb="FFF79646"/>
      </top>
      <bottom style="dotted">
        <color rgb="FFF79646"/>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bottom style="medium">
        <color indexed="64"/>
      </bottom>
      <diagonal/>
    </border>
    <border>
      <left/>
      <right/>
      <top style="medium">
        <color indexed="64"/>
      </top>
      <bottom/>
      <diagonal/>
    </border>
    <border>
      <left style="medium">
        <color theme="0"/>
      </left>
      <right/>
      <top style="medium">
        <color theme="0"/>
      </top>
      <bottom/>
      <diagonal/>
    </border>
    <border>
      <left/>
      <right/>
      <top style="medium">
        <color theme="0"/>
      </top>
      <bottom/>
      <diagonal/>
    </border>
    <border>
      <left/>
      <right style="medium">
        <color theme="0"/>
      </right>
      <top style="medium">
        <color theme="0"/>
      </top>
      <bottom/>
      <diagonal/>
    </border>
    <border>
      <left style="medium">
        <color theme="0"/>
      </left>
      <right/>
      <top/>
      <bottom/>
      <diagonal/>
    </border>
    <border>
      <left/>
      <right style="medium">
        <color theme="0"/>
      </right>
      <top/>
      <bottom/>
      <diagonal/>
    </border>
    <border>
      <left style="medium">
        <color theme="0"/>
      </left>
      <right/>
      <top/>
      <bottom style="medium">
        <color theme="0"/>
      </bottom>
      <diagonal/>
    </border>
    <border>
      <left/>
      <right/>
      <top/>
      <bottom style="medium">
        <color theme="0"/>
      </bottom>
      <diagonal/>
    </border>
    <border>
      <left/>
      <right style="medium">
        <color theme="0"/>
      </right>
      <top/>
      <bottom style="medium">
        <color theme="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top style="thin">
        <color auto="1"/>
      </top>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bottom/>
      <diagonal/>
    </border>
    <border>
      <left style="thin">
        <color indexed="64"/>
      </left>
      <right/>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indexed="64"/>
      </left>
      <right/>
      <top style="thin">
        <color indexed="64"/>
      </top>
      <bottom/>
      <diagonal/>
    </border>
    <border>
      <left style="thin">
        <color indexed="64"/>
      </left>
      <right/>
      <top/>
      <bottom style="thin">
        <color indexed="64"/>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
      <left/>
      <right style="thin">
        <color rgb="FF000000"/>
      </right>
      <top style="thin">
        <color rgb="FF000000"/>
      </top>
      <bottom/>
      <diagonal/>
    </border>
    <border>
      <left/>
      <right style="thin">
        <color rgb="FF000000"/>
      </right>
      <top/>
      <bottom style="thin">
        <color rgb="FF000000"/>
      </bottom>
      <diagonal/>
    </border>
    <border>
      <left style="thin">
        <color rgb="FF000000"/>
      </left>
      <right style="thin">
        <color indexed="64"/>
      </right>
      <top style="thin">
        <color rgb="FF000000"/>
      </top>
      <bottom/>
      <diagonal/>
    </border>
    <border>
      <left style="thin">
        <color rgb="FF000000"/>
      </left>
      <right style="thin">
        <color indexed="64"/>
      </right>
      <top/>
      <bottom style="thin">
        <color rgb="FF000000"/>
      </bottom>
      <diagonal/>
    </border>
    <border>
      <left style="thin">
        <color rgb="FF000000"/>
      </left>
      <right style="thin">
        <color rgb="FF000000"/>
      </right>
      <top style="thin">
        <color indexed="64"/>
      </top>
      <bottom/>
      <diagonal/>
    </border>
    <border>
      <left style="thin">
        <color rgb="FF000000"/>
      </left>
      <right style="thin">
        <color rgb="FF000000"/>
      </right>
      <top/>
      <bottom style="thin">
        <color indexed="64"/>
      </bottom>
      <diagonal/>
    </border>
    <border>
      <left style="thin">
        <color indexed="64"/>
      </left>
      <right style="thin">
        <color rgb="FF000000"/>
      </right>
      <top style="thin">
        <color indexed="64"/>
      </top>
      <bottom/>
      <diagonal/>
    </border>
    <border>
      <left style="thin">
        <color indexed="64"/>
      </left>
      <right style="thin">
        <color rgb="FF000000"/>
      </right>
      <top/>
      <bottom style="thin">
        <color indexed="64"/>
      </bottom>
      <diagonal/>
    </border>
    <border>
      <left style="thin">
        <color rgb="FF000000"/>
      </left>
      <right style="thin">
        <color indexed="64"/>
      </right>
      <top/>
      <bottom/>
      <diagonal/>
    </border>
    <border>
      <left style="thin">
        <color indexed="64"/>
      </left>
      <right style="thin">
        <color rgb="FF000000"/>
      </right>
      <top/>
      <bottom/>
      <diagonal/>
    </border>
    <border>
      <left style="thin">
        <color indexed="64"/>
      </left>
      <right style="thin">
        <color rgb="FF000000"/>
      </right>
      <top/>
      <bottom style="thin">
        <color rgb="FF000000"/>
      </bottom>
      <diagonal/>
    </border>
    <border>
      <left style="thin">
        <color rgb="FF000000"/>
      </left>
      <right/>
      <top style="thin">
        <color rgb="FF000000"/>
      </top>
      <bottom/>
      <diagonal/>
    </border>
    <border>
      <left style="thin">
        <color indexed="64"/>
      </left>
      <right style="thin">
        <color rgb="FF000000"/>
      </right>
      <top style="thin">
        <color rgb="FF000000"/>
      </top>
      <bottom/>
      <diagonal/>
    </border>
    <border>
      <left style="thin">
        <color rgb="FF000000"/>
      </left>
      <right/>
      <top/>
      <bottom style="thin">
        <color indexed="64"/>
      </bottom>
      <diagonal/>
    </border>
  </borders>
  <cellStyleXfs count="5">
    <xf numFmtId="0" fontId="0" fillId="0" borderId="0"/>
    <xf numFmtId="9" fontId="12" fillId="0" borderId="0" applyFont="0" applyFill="0" applyBorder="0" applyAlignment="0" applyProtection="0"/>
    <xf numFmtId="0" fontId="36" fillId="0" borderId="0"/>
    <xf numFmtId="0" fontId="37" fillId="0" borderId="0"/>
    <xf numFmtId="0" fontId="4" fillId="0" borderId="0"/>
  </cellStyleXfs>
  <cellXfs count="452">
    <xf numFmtId="0" fontId="0" fillId="0" borderId="0" xfId="0"/>
    <xf numFmtId="0" fontId="4" fillId="0" borderId="0" xfId="0" applyFont="1"/>
    <xf numFmtId="0" fontId="2" fillId="0" borderId="1" xfId="0" applyFont="1" applyBorder="1" applyAlignment="1">
      <alignment horizontal="left" vertical="center" wrapText="1" indent="1" readingOrder="1"/>
    </xf>
    <xf numFmtId="0" fontId="6" fillId="0" borderId="0" xfId="0" applyFont="1" applyAlignment="1">
      <alignment horizontal="center" vertical="center" wrapText="1"/>
    </xf>
    <xf numFmtId="0" fontId="13" fillId="0" borderId="0" xfId="0" applyFont="1"/>
    <xf numFmtId="0" fontId="11" fillId="0" borderId="0" xfId="0" applyFont="1"/>
    <xf numFmtId="0" fontId="21" fillId="0" borderId="0" xfId="0" applyFont="1"/>
    <xf numFmtId="0" fontId="24" fillId="0" borderId="0" xfId="0" applyFont="1"/>
    <xf numFmtId="0" fontId="0" fillId="3" borderId="0" xfId="0" applyFill="1"/>
    <xf numFmtId="0" fontId="14" fillId="3" borderId="0" xfId="0" applyFont="1" applyFill="1" applyAlignment="1">
      <alignment vertical="center"/>
    </xf>
    <xf numFmtId="0" fontId="4" fillId="3" borderId="0" xfId="0" applyFont="1" applyFill="1"/>
    <xf numFmtId="0" fontId="28" fillId="3" borderId="0" xfId="0" applyFont="1" applyFill="1"/>
    <xf numFmtId="0" fontId="29" fillId="3" borderId="19" xfId="0" applyFont="1" applyFill="1" applyBorder="1" applyAlignment="1">
      <alignment horizontal="center" vertical="center" wrapText="1" readingOrder="1"/>
    </xf>
    <xf numFmtId="0" fontId="30" fillId="3" borderId="19" xfId="0" applyFont="1" applyFill="1" applyBorder="1" applyAlignment="1">
      <alignment horizontal="justify" vertical="center" wrapText="1" readingOrder="1"/>
    </xf>
    <xf numFmtId="9" fontId="29" fillId="3" borderId="28" xfId="0" applyNumberFormat="1" applyFont="1" applyFill="1" applyBorder="1" applyAlignment="1">
      <alignment horizontal="center" vertical="center" wrapText="1" readingOrder="1"/>
    </xf>
    <xf numFmtId="0" fontId="29" fillId="3" borderId="18" xfId="0" applyFont="1" applyFill="1" applyBorder="1" applyAlignment="1">
      <alignment horizontal="center" vertical="center" wrapText="1" readingOrder="1"/>
    </xf>
    <xf numFmtId="0" fontId="30" fillId="3" borderId="18" xfId="0" applyFont="1" applyFill="1" applyBorder="1" applyAlignment="1">
      <alignment horizontal="justify" vertical="center" wrapText="1" readingOrder="1"/>
    </xf>
    <xf numFmtId="9" fontId="29" fillId="3" borderId="23" xfId="0" applyNumberFormat="1" applyFont="1" applyFill="1" applyBorder="1" applyAlignment="1">
      <alignment horizontal="center" vertical="center" wrapText="1" readingOrder="1"/>
    </xf>
    <xf numFmtId="0" fontId="30" fillId="3" borderId="23" xfId="0" applyFont="1" applyFill="1" applyBorder="1" applyAlignment="1">
      <alignment horizontal="center" vertical="center" wrapText="1" readingOrder="1"/>
    </xf>
    <xf numFmtId="0" fontId="29" fillId="3" borderId="25" xfId="0" applyFont="1" applyFill="1" applyBorder="1" applyAlignment="1">
      <alignment horizontal="center" vertical="center" wrapText="1" readingOrder="1"/>
    </xf>
    <xf numFmtId="0" fontId="30" fillId="3" borderId="25" xfId="0" applyFont="1" applyFill="1" applyBorder="1" applyAlignment="1">
      <alignment horizontal="justify" vertical="center" wrapText="1" readingOrder="1"/>
    </xf>
    <xf numFmtId="0" fontId="30" fillId="3" borderId="26" xfId="0" applyFont="1" applyFill="1" applyBorder="1" applyAlignment="1">
      <alignment horizontal="center" vertical="center" wrapText="1" readingOrder="1"/>
    </xf>
    <xf numFmtId="0" fontId="35" fillId="3" borderId="0" xfId="0" applyFont="1" applyFill="1"/>
    <xf numFmtId="0" fontId="11" fillId="3" borderId="0" xfId="0" applyFont="1" applyFill="1"/>
    <xf numFmtId="0" fontId="3" fillId="3" borderId="0" xfId="0" applyFont="1" applyFill="1" applyAlignment="1">
      <alignment vertical="center"/>
    </xf>
    <xf numFmtId="0" fontId="13" fillId="3" borderId="0" xfId="0" applyFont="1" applyFill="1"/>
    <xf numFmtId="0" fontId="3" fillId="3" borderId="0" xfId="0" applyFont="1" applyFill="1" applyAlignment="1">
      <alignment horizontal="left" vertical="center"/>
    </xf>
    <xf numFmtId="9" fontId="1" fillId="0" borderId="18" xfId="0" applyNumberFormat="1" applyFont="1" applyBorder="1" applyAlignment="1" applyProtection="1">
      <alignment horizontal="center" vertical="center"/>
      <protection hidden="1"/>
    </xf>
    <xf numFmtId="0" fontId="0" fillId="0" borderId="0" xfId="0" applyAlignment="1">
      <alignment horizontal="center" wrapText="1"/>
    </xf>
    <xf numFmtId="0" fontId="3" fillId="0" borderId="18" xfId="0" applyFont="1" applyBorder="1" applyAlignment="1" applyProtection="1">
      <alignment horizontal="center" vertical="center" textRotation="90" wrapText="1"/>
      <protection hidden="1"/>
    </xf>
    <xf numFmtId="0" fontId="34" fillId="0" borderId="0" xfId="0" applyFont="1" applyAlignment="1">
      <alignment horizontal="center" vertical="center"/>
    </xf>
    <xf numFmtId="0" fontId="29" fillId="3" borderId="22" xfId="0" applyFont="1" applyFill="1" applyBorder="1" applyAlignment="1">
      <alignment horizontal="center" vertical="center" wrapText="1" readingOrder="1"/>
    </xf>
    <xf numFmtId="0" fontId="34" fillId="0" borderId="0" xfId="0" applyFont="1" applyAlignment="1">
      <alignment vertical="center"/>
    </xf>
    <xf numFmtId="0" fontId="32" fillId="10" borderId="18" xfId="0" applyFont="1" applyFill="1" applyBorder="1" applyAlignment="1">
      <alignment horizontal="center" vertical="center" wrapText="1"/>
    </xf>
    <xf numFmtId="0" fontId="25" fillId="0" borderId="40" xfId="0" applyFont="1" applyBorder="1" applyAlignment="1">
      <alignment horizontal="justify" vertical="center" wrapText="1" readingOrder="1"/>
    </xf>
    <xf numFmtId="0" fontId="42" fillId="15" borderId="41" xfId="0" applyFont="1" applyFill="1" applyBorder="1" applyAlignment="1">
      <alignment vertical="center" wrapText="1"/>
    </xf>
    <xf numFmtId="0" fontId="42" fillId="15" borderId="42" xfId="0" applyFont="1" applyFill="1" applyBorder="1" applyAlignment="1">
      <alignment vertical="center" wrapText="1"/>
    </xf>
    <xf numFmtId="0" fontId="10" fillId="3" borderId="40" xfId="0" applyFont="1" applyFill="1" applyBorder="1" applyAlignment="1">
      <alignment horizontal="justify" vertical="center" wrapText="1" readingOrder="1"/>
    </xf>
    <xf numFmtId="0" fontId="42" fillId="15" borderId="43" xfId="0" applyFont="1" applyFill="1" applyBorder="1" applyAlignment="1">
      <alignment vertical="center" wrapText="1"/>
    </xf>
    <xf numFmtId="0" fontId="42" fillId="15" borderId="35" xfId="0" applyFont="1" applyFill="1" applyBorder="1" applyAlignment="1">
      <alignment vertical="center" wrapText="1"/>
    </xf>
    <xf numFmtId="0" fontId="42" fillId="15" borderId="39" xfId="0" applyFont="1" applyFill="1" applyBorder="1" applyAlignment="1">
      <alignment vertical="center" wrapText="1"/>
    </xf>
    <xf numFmtId="0" fontId="42" fillId="15" borderId="19" xfId="0" applyFont="1" applyFill="1" applyBorder="1" applyAlignment="1">
      <alignment vertical="center" wrapText="1"/>
    </xf>
    <xf numFmtId="0" fontId="10" fillId="3" borderId="0" xfId="0" applyFont="1" applyFill="1" applyAlignment="1">
      <alignment horizontal="justify" vertical="center" wrapText="1" readingOrder="1"/>
    </xf>
    <xf numFmtId="0" fontId="10" fillId="0" borderId="0" xfId="0" applyFont="1" applyAlignment="1">
      <alignment horizontal="justify" vertical="center" wrapText="1" readingOrder="1"/>
    </xf>
    <xf numFmtId="0" fontId="22" fillId="0" borderId="0" xfId="0" applyFont="1" applyAlignment="1">
      <alignment vertical="center"/>
    </xf>
    <xf numFmtId="0" fontId="23" fillId="0" borderId="0" xfId="0" applyFont="1"/>
    <xf numFmtId="0" fontId="29" fillId="16" borderId="30" xfId="0" applyFont="1" applyFill="1" applyBorder="1" applyAlignment="1">
      <alignment horizontal="center" vertical="center" wrapText="1" readingOrder="1"/>
    </xf>
    <xf numFmtId="0" fontId="29" fillId="16" borderId="31" xfId="0" applyFont="1" applyFill="1" applyBorder="1" applyAlignment="1">
      <alignment horizontal="center" vertical="center" wrapText="1" readingOrder="1"/>
    </xf>
    <xf numFmtId="0" fontId="7" fillId="6" borderId="18" xfId="0" applyFont="1" applyFill="1" applyBorder="1" applyAlignment="1">
      <alignment horizontal="center" vertical="center" wrapText="1" readingOrder="1"/>
    </xf>
    <xf numFmtId="0" fontId="8" fillId="0" borderId="18" xfId="0" applyFont="1" applyBorder="1" applyAlignment="1">
      <alignment horizontal="justify" vertical="center" wrapText="1" readingOrder="1"/>
    </xf>
    <xf numFmtId="9" fontId="8" fillId="0" borderId="18" xfId="0" applyNumberFormat="1" applyFont="1" applyBorder="1" applyAlignment="1">
      <alignment horizontal="center" vertical="center" wrapText="1" readingOrder="1"/>
    </xf>
    <xf numFmtId="0" fontId="8" fillId="5" borderId="18" xfId="0" applyFont="1" applyFill="1" applyBorder="1" applyAlignment="1">
      <alignment horizontal="center" vertical="center" wrapText="1" readingOrder="1"/>
    </xf>
    <xf numFmtId="0" fontId="8" fillId="7" borderId="18" xfId="0" applyFont="1" applyFill="1" applyBorder="1" applyAlignment="1">
      <alignment horizontal="center" vertical="center" wrapText="1" readingOrder="1"/>
    </xf>
    <xf numFmtId="0" fontId="8" fillId="4" borderId="18" xfId="0" applyFont="1" applyFill="1" applyBorder="1" applyAlignment="1">
      <alignment horizontal="center" vertical="center" wrapText="1" readingOrder="1"/>
    </xf>
    <xf numFmtId="0" fontId="8" fillId="8" borderId="18" xfId="0" applyFont="1" applyFill="1" applyBorder="1" applyAlignment="1">
      <alignment horizontal="center" vertical="center" wrapText="1" readingOrder="1"/>
    </xf>
    <xf numFmtId="0" fontId="9" fillId="9" borderId="18" xfId="0" applyFont="1" applyFill="1" applyBorder="1" applyAlignment="1">
      <alignment horizontal="center" vertical="center" wrapText="1" readingOrder="1"/>
    </xf>
    <xf numFmtId="0" fontId="42" fillId="15" borderId="0" xfId="0" applyFont="1" applyFill="1" applyAlignment="1">
      <alignment vertical="center" wrapText="1"/>
    </xf>
    <xf numFmtId="0" fontId="32" fillId="0" borderId="40" xfId="0" applyFont="1" applyBorder="1" applyAlignment="1">
      <alignment horizontal="center" vertical="center" wrapText="1"/>
    </xf>
    <xf numFmtId="0" fontId="29" fillId="3" borderId="0" xfId="0" applyFont="1" applyFill="1" applyAlignment="1">
      <alignment horizontal="center" vertical="center" wrapText="1" readingOrder="1"/>
    </xf>
    <xf numFmtId="0" fontId="30" fillId="3" borderId="0" xfId="0" applyFont="1" applyFill="1" applyAlignment="1">
      <alignment horizontal="justify" vertical="center" wrapText="1" readingOrder="1"/>
    </xf>
    <xf numFmtId="0" fontId="30" fillId="3" borderId="0" xfId="0" applyFont="1" applyFill="1" applyAlignment="1">
      <alignment horizontal="center" vertical="center" wrapText="1" readingOrder="1"/>
    </xf>
    <xf numFmtId="0" fontId="33" fillId="0" borderId="18" xfId="0" applyFont="1" applyBorder="1" applyAlignment="1">
      <alignment vertical="center"/>
    </xf>
    <xf numFmtId="0" fontId="45" fillId="3" borderId="0" xfId="0" applyFont="1" applyFill="1" applyAlignment="1">
      <alignment horizontal="center" vertical="center"/>
    </xf>
    <xf numFmtId="0" fontId="46" fillId="3" borderId="0" xfId="0" applyFont="1" applyFill="1" applyAlignment="1">
      <alignment horizontal="center" vertical="center"/>
    </xf>
    <xf numFmtId="0" fontId="38" fillId="0" borderId="0" xfId="0" applyFont="1"/>
    <xf numFmtId="0" fontId="46" fillId="0" borderId="0" xfId="0" applyFont="1" applyAlignment="1">
      <alignment horizontal="center" vertical="center"/>
    </xf>
    <xf numFmtId="0" fontId="50" fillId="3" borderId="0" xfId="0" applyFont="1" applyFill="1" applyAlignment="1">
      <alignment horizontal="center" vertical="center" wrapText="1"/>
    </xf>
    <xf numFmtId="0" fontId="51" fillId="3" borderId="0" xfId="0" applyFont="1" applyFill="1" applyAlignment="1">
      <alignment vertical="center" wrapText="1"/>
    </xf>
    <xf numFmtId="0" fontId="49" fillId="3" borderId="0" xfId="0" applyFont="1" applyFill="1" applyAlignment="1">
      <alignment horizontal="center" vertical="center" wrapText="1"/>
    </xf>
    <xf numFmtId="0" fontId="51" fillId="3" borderId="0" xfId="0" applyFont="1" applyFill="1" applyAlignment="1">
      <alignment horizontal="center" vertical="center" wrapText="1"/>
    </xf>
    <xf numFmtId="0" fontId="49" fillId="3" borderId="0" xfId="0" applyFont="1" applyFill="1" applyAlignment="1">
      <alignment vertical="center" wrapText="1"/>
    </xf>
    <xf numFmtId="0" fontId="46" fillId="3" borderId="0" xfId="0" applyFont="1" applyFill="1" applyAlignment="1">
      <alignment vertical="center" wrapText="1"/>
    </xf>
    <xf numFmtId="0" fontId="49" fillId="3" borderId="0" xfId="0" applyFont="1" applyFill="1" applyAlignment="1">
      <alignment horizontal="center" vertical="center"/>
    </xf>
    <xf numFmtId="0" fontId="46" fillId="16" borderId="18" xfId="0" applyFont="1" applyFill="1" applyBorder="1" applyAlignment="1">
      <alignment horizontal="left" vertical="center"/>
    </xf>
    <xf numFmtId="0" fontId="54" fillId="17" borderId="18" xfId="0" applyFont="1" applyFill="1" applyBorder="1" applyAlignment="1">
      <alignment horizontal="center" vertical="center"/>
    </xf>
    <xf numFmtId="0" fontId="54" fillId="17" borderId="18" xfId="0" applyFont="1" applyFill="1" applyBorder="1" applyAlignment="1">
      <alignment horizontal="center" vertical="center" wrapText="1"/>
    </xf>
    <xf numFmtId="0" fontId="56" fillId="20" borderId="48" xfId="0" applyFont="1" applyFill="1" applyBorder="1" applyAlignment="1">
      <alignment horizontal="center" vertical="center"/>
    </xf>
    <xf numFmtId="0" fontId="56" fillId="20" borderId="49" xfId="0" applyFont="1" applyFill="1" applyBorder="1" applyAlignment="1">
      <alignment horizontal="center" vertical="center"/>
    </xf>
    <xf numFmtId="0" fontId="56" fillId="20" borderId="46" xfId="0" applyFont="1" applyFill="1" applyBorder="1" applyAlignment="1">
      <alignment horizontal="center" vertical="center"/>
    </xf>
    <xf numFmtId="0" fontId="1" fillId="3" borderId="0" xfId="0" applyFont="1" applyFill="1" applyProtection="1">
      <protection hidden="1"/>
    </xf>
    <xf numFmtId="0" fontId="1" fillId="0" borderId="0" xfId="0" applyFont="1" applyProtection="1">
      <protection hidden="1"/>
    </xf>
    <xf numFmtId="0" fontId="1" fillId="3" borderId="0" xfId="0" applyFont="1" applyFill="1" applyAlignment="1" applyProtection="1">
      <alignment horizontal="center" vertical="center"/>
      <protection hidden="1"/>
    </xf>
    <xf numFmtId="0" fontId="1" fillId="3" borderId="0" xfId="0" applyFont="1" applyFill="1" applyAlignment="1" applyProtection="1">
      <alignment horizontal="left" vertical="center"/>
      <protection hidden="1"/>
    </xf>
    <xf numFmtId="0" fontId="1" fillId="3" borderId="0" xfId="0" applyFont="1" applyFill="1" applyAlignment="1" applyProtection="1">
      <alignment horizontal="center"/>
      <protection hidden="1"/>
    </xf>
    <xf numFmtId="0" fontId="3" fillId="0" borderId="0" xfId="0" applyFont="1" applyAlignment="1" applyProtection="1">
      <alignment vertical="center"/>
      <protection hidden="1"/>
    </xf>
    <xf numFmtId="0" fontId="3" fillId="0" borderId="37" xfId="0" applyFont="1" applyBorder="1" applyAlignment="1" applyProtection="1">
      <alignment vertical="center"/>
      <protection hidden="1"/>
    </xf>
    <xf numFmtId="0" fontId="1" fillId="14" borderId="0" xfId="0" applyFont="1" applyFill="1" applyProtection="1">
      <protection hidden="1"/>
    </xf>
    <xf numFmtId="0" fontId="40" fillId="14" borderId="36" xfId="0" applyFont="1" applyFill="1" applyBorder="1" applyAlignment="1" applyProtection="1">
      <alignment horizontal="center" vertical="center" wrapText="1"/>
      <protection hidden="1"/>
    </xf>
    <xf numFmtId="0" fontId="3" fillId="14" borderId="18" xfId="0" applyFont="1" applyFill="1" applyBorder="1" applyAlignment="1" applyProtection="1">
      <alignment horizontal="center" vertical="center" textRotation="90"/>
      <protection hidden="1"/>
    </xf>
    <xf numFmtId="0" fontId="3" fillId="14" borderId="18" xfId="0" applyFont="1" applyFill="1" applyBorder="1" applyAlignment="1" applyProtection="1">
      <alignment horizontal="center" vertical="center"/>
      <protection hidden="1"/>
    </xf>
    <xf numFmtId="0" fontId="3" fillId="3" borderId="0" xfId="0" applyFont="1" applyFill="1" applyAlignment="1" applyProtection="1">
      <alignment horizontal="center" vertical="center"/>
      <protection hidden="1"/>
    </xf>
    <xf numFmtId="0" fontId="3" fillId="2" borderId="0" xfId="0" applyFont="1" applyFill="1" applyAlignment="1" applyProtection="1">
      <alignment horizontal="center" vertical="center"/>
      <protection hidden="1"/>
    </xf>
    <xf numFmtId="0" fontId="1" fillId="0" borderId="18" xfId="0" applyFont="1" applyBorder="1" applyAlignment="1" applyProtection="1">
      <alignment horizontal="center" vertical="center"/>
      <protection hidden="1"/>
    </xf>
    <xf numFmtId="0" fontId="1" fillId="0" borderId="18" xfId="0" applyFont="1" applyBorder="1" applyAlignment="1" applyProtection="1">
      <alignment horizontal="center" vertical="center" textRotation="90"/>
      <protection hidden="1"/>
    </xf>
    <xf numFmtId="164" fontId="1" fillId="0" borderId="18" xfId="1" applyNumberFormat="1" applyFont="1" applyBorder="1" applyAlignment="1" applyProtection="1">
      <alignment horizontal="center" vertical="center"/>
      <protection hidden="1"/>
    </xf>
    <xf numFmtId="0" fontId="41" fillId="3" borderId="18" xfId="0" applyFont="1" applyFill="1" applyBorder="1" applyAlignment="1" applyProtection="1">
      <alignment vertical="center" wrapText="1"/>
      <protection hidden="1"/>
    </xf>
    <xf numFmtId="0" fontId="1" fillId="0" borderId="18" xfId="0" applyFont="1" applyBorder="1" applyAlignment="1" applyProtection="1">
      <alignment vertical="center" wrapText="1"/>
      <protection hidden="1"/>
    </xf>
    <xf numFmtId="0" fontId="41" fillId="3" borderId="18" xfId="0" applyFont="1" applyFill="1" applyBorder="1" applyAlignment="1" applyProtection="1">
      <alignment horizontal="center" vertical="center" wrapText="1"/>
      <protection hidden="1"/>
    </xf>
    <xf numFmtId="0" fontId="1" fillId="3" borderId="0" xfId="0" applyFont="1" applyFill="1" applyAlignment="1" applyProtection="1">
      <alignment vertical="center"/>
      <protection hidden="1"/>
    </xf>
    <xf numFmtId="0" fontId="1" fillId="0" borderId="0" xfId="0" applyFont="1" applyAlignment="1" applyProtection="1">
      <alignment vertical="center"/>
      <protection hidden="1"/>
    </xf>
    <xf numFmtId="0" fontId="41" fillId="3" borderId="19" xfId="0" applyFont="1" applyFill="1" applyBorder="1" applyAlignment="1" applyProtection="1">
      <alignment horizontal="center" vertical="center" wrapText="1"/>
      <protection hidden="1"/>
    </xf>
    <xf numFmtId="0" fontId="41" fillId="3" borderId="18" xfId="0" applyFont="1" applyFill="1" applyBorder="1" applyAlignment="1" applyProtection="1">
      <alignment horizontal="left" vertical="center" wrapText="1"/>
      <protection hidden="1"/>
    </xf>
    <xf numFmtId="0" fontId="1" fillId="0" borderId="0" xfId="0" applyFont="1" applyAlignment="1" applyProtection="1">
      <alignment horizontal="left" vertical="center" wrapText="1"/>
      <protection hidden="1"/>
    </xf>
    <xf numFmtId="0" fontId="1" fillId="0" borderId="0" xfId="0" applyFont="1" applyAlignment="1" applyProtection="1">
      <alignment vertical="center" wrapText="1"/>
      <protection hidden="1"/>
    </xf>
    <xf numFmtId="0" fontId="3" fillId="0" borderId="0" xfId="0" applyFont="1" applyAlignment="1" applyProtection="1">
      <alignment horizontal="left" vertical="center"/>
      <protection hidden="1"/>
    </xf>
    <xf numFmtId="0" fontId="1" fillId="0" borderId="0" xfId="0" applyFont="1" applyAlignment="1" applyProtection="1">
      <alignment horizontal="center" vertical="center"/>
      <protection hidden="1"/>
    </xf>
    <xf numFmtId="0" fontId="1" fillId="0" borderId="0" xfId="0" applyFont="1" applyAlignment="1" applyProtection="1">
      <alignment horizontal="center"/>
      <protection hidden="1"/>
    </xf>
    <xf numFmtId="0" fontId="1" fillId="0" borderId="0" xfId="0" applyFont="1" applyProtection="1">
      <protection locked="0"/>
    </xf>
    <xf numFmtId="0" fontId="1" fillId="0" borderId="0" xfId="0" applyFont="1" applyAlignment="1" applyProtection="1">
      <alignment horizontal="left" vertical="top"/>
      <protection hidden="1"/>
    </xf>
    <xf numFmtId="0" fontId="3" fillId="0" borderId="0" xfId="0" applyFont="1" applyAlignment="1">
      <alignment vertical="center"/>
    </xf>
    <xf numFmtId="0" fontId="1" fillId="0" borderId="0" xfId="0" applyFont="1" applyAlignment="1">
      <alignment horizontal="center" vertical="center"/>
    </xf>
    <xf numFmtId="0" fontId="1" fillId="0" borderId="0" xfId="0" applyFont="1"/>
    <xf numFmtId="0" fontId="1" fillId="14" borderId="18" xfId="0" applyFont="1" applyFill="1" applyBorder="1" applyAlignment="1">
      <alignment horizontal="center"/>
    </xf>
    <xf numFmtId="0" fontId="1" fillId="14" borderId="18" xfId="0" applyFont="1" applyFill="1" applyBorder="1" applyAlignment="1">
      <alignment horizontal="center" vertical="center"/>
    </xf>
    <xf numFmtId="0" fontId="1" fillId="0" borderId="18" xfId="0" applyFont="1" applyBorder="1" applyAlignment="1">
      <alignment horizontal="center" vertical="center" wrapText="1"/>
    </xf>
    <xf numFmtId="0" fontId="0" fillId="0" borderId="18" xfId="0" applyBorder="1" applyAlignment="1">
      <alignment vertical="center" wrapText="1"/>
    </xf>
    <xf numFmtId="0" fontId="3" fillId="0" borderId="49" xfId="0" applyFont="1" applyBorder="1" applyAlignment="1" applyProtection="1">
      <alignment horizontal="center" vertical="center" textRotation="90" wrapText="1"/>
      <protection hidden="1"/>
    </xf>
    <xf numFmtId="0" fontId="3" fillId="0" borderId="49" xfId="0" applyFont="1" applyBorder="1" applyAlignment="1" applyProtection="1">
      <alignment horizontal="center" vertical="center" textRotation="90"/>
      <protection hidden="1"/>
    </xf>
    <xf numFmtId="0" fontId="1" fillId="0" borderId="49" xfId="0" applyFont="1" applyBorder="1" applyAlignment="1" applyProtection="1">
      <alignment horizontal="center" vertical="center"/>
      <protection hidden="1"/>
    </xf>
    <xf numFmtId="0" fontId="1" fillId="0" borderId="49" xfId="0" applyFont="1" applyBorder="1" applyAlignment="1" applyProtection="1">
      <alignment horizontal="center" vertical="center" textRotation="90"/>
      <protection hidden="1"/>
    </xf>
    <xf numFmtId="9" fontId="1" fillId="0" borderId="49" xfId="0" applyNumberFormat="1" applyFont="1" applyBorder="1" applyAlignment="1" applyProtection="1">
      <alignment horizontal="center" vertical="center"/>
      <protection hidden="1"/>
    </xf>
    <xf numFmtId="0" fontId="0" fillId="0" borderId="49" xfId="0" applyBorder="1" applyAlignment="1">
      <alignment vertical="center" wrapText="1"/>
    </xf>
    <xf numFmtId="164" fontId="1" fillId="0" borderId="49" xfId="1" applyNumberFormat="1" applyFont="1" applyBorder="1" applyAlignment="1" applyProtection="1">
      <alignment horizontal="center" vertical="center"/>
      <protection hidden="1"/>
    </xf>
    <xf numFmtId="0" fontId="41" fillId="3" borderId="49" xfId="0" applyFont="1" applyFill="1" applyBorder="1" applyAlignment="1" applyProtection="1">
      <alignment horizontal="left" vertical="top" wrapText="1"/>
      <protection hidden="1"/>
    </xf>
    <xf numFmtId="0" fontId="60" fillId="0" borderId="49" xfId="0" applyFont="1" applyBorder="1" applyAlignment="1">
      <alignment vertical="center" wrapText="1"/>
    </xf>
    <xf numFmtId="0" fontId="0" fillId="0" borderId="35" xfId="0" applyBorder="1" applyAlignment="1">
      <alignment vertical="center" wrapText="1"/>
    </xf>
    <xf numFmtId="0" fontId="0" fillId="0" borderId="19" xfId="0" applyBorder="1" applyAlignment="1">
      <alignment vertical="center" wrapText="1"/>
    </xf>
    <xf numFmtId="0" fontId="1" fillId="0" borderId="50" xfId="0" applyFont="1" applyBorder="1" applyAlignment="1" applyProtection="1">
      <alignment horizontal="center" vertical="center"/>
      <protection hidden="1"/>
    </xf>
    <xf numFmtId="0" fontId="1" fillId="0" borderId="50" xfId="0" applyFont="1" applyBorder="1" applyAlignment="1" applyProtection="1">
      <alignment horizontal="center" vertical="center" textRotation="90"/>
      <protection hidden="1"/>
    </xf>
    <xf numFmtId="9" fontId="1" fillId="0" borderId="50" xfId="0" applyNumberFormat="1" applyFont="1" applyBorder="1" applyAlignment="1" applyProtection="1">
      <alignment horizontal="center" vertical="center"/>
      <protection hidden="1"/>
    </xf>
    <xf numFmtId="0" fontId="0" fillId="0" borderId="50" xfId="0" applyBorder="1" applyAlignment="1">
      <alignment vertical="center" wrapText="1"/>
    </xf>
    <xf numFmtId="0" fontId="60" fillId="0" borderId="18" xfId="0" applyFont="1" applyBorder="1" applyAlignment="1">
      <alignment vertical="center" wrapText="1"/>
    </xf>
    <xf numFmtId="0" fontId="62" fillId="0" borderId="0" xfId="0" applyFont="1" applyAlignment="1">
      <alignment horizontal="center" vertical="center" wrapText="1"/>
    </xf>
    <xf numFmtId="0" fontId="63" fillId="0" borderId="0" xfId="0" applyFont="1" applyAlignment="1">
      <alignment vertical="center" wrapText="1"/>
    </xf>
    <xf numFmtId="0" fontId="8" fillId="0" borderId="18" xfId="0" applyFont="1" applyBorder="1" applyAlignment="1">
      <alignment horizontal="center" vertical="center" wrapText="1" readingOrder="1"/>
    </xf>
    <xf numFmtId="9" fontId="1" fillId="0" borderId="49" xfId="0" applyNumberFormat="1" applyFont="1" applyBorder="1" applyAlignment="1" applyProtection="1">
      <alignment horizontal="center" vertical="center" wrapText="1"/>
      <protection hidden="1"/>
    </xf>
    <xf numFmtId="0" fontId="41" fillId="3" borderId="50" xfId="0" applyFont="1" applyFill="1" applyBorder="1" applyAlignment="1" applyProtection="1">
      <alignment horizontal="center" vertical="center" wrapText="1"/>
      <protection hidden="1"/>
    </xf>
    <xf numFmtId="0" fontId="1" fillId="0" borderId="50" xfId="0" applyFont="1" applyBorder="1" applyAlignment="1" applyProtection="1">
      <alignment horizontal="center" vertical="center" wrapText="1"/>
      <protection hidden="1"/>
    </xf>
    <xf numFmtId="0" fontId="1" fillId="0" borderId="57" xfId="0" applyFont="1" applyBorder="1" applyAlignment="1" applyProtection="1">
      <alignment horizontal="center" vertical="center" wrapText="1"/>
      <protection hidden="1"/>
    </xf>
    <xf numFmtId="0" fontId="64" fillId="0" borderId="18" xfId="0" applyFont="1" applyBorder="1" applyAlignment="1">
      <alignment horizontal="justify" vertical="center" wrapText="1"/>
    </xf>
    <xf numFmtId="0" fontId="64" fillId="0" borderId="39" xfId="0" applyFont="1" applyBorder="1" applyAlignment="1">
      <alignment horizontal="justify" vertical="center" wrapText="1"/>
    </xf>
    <xf numFmtId="0" fontId="3" fillId="0" borderId="50" xfId="0" applyFont="1" applyBorder="1" applyAlignment="1" applyProtection="1">
      <alignment horizontal="center" vertical="center" textRotation="90"/>
      <protection hidden="1"/>
    </xf>
    <xf numFmtId="0" fontId="41" fillId="3" borderId="0" xfId="0" applyFont="1" applyFill="1" applyAlignment="1" applyProtection="1">
      <alignment horizontal="left" vertical="top" wrapText="1"/>
      <protection hidden="1"/>
    </xf>
    <xf numFmtId="0" fontId="1" fillId="3" borderId="0" xfId="0" applyFont="1" applyFill="1" applyAlignment="1" applyProtection="1">
      <alignment horizontal="left" vertical="top"/>
      <protection locked="0"/>
    </xf>
    <xf numFmtId="0" fontId="41" fillId="0" borderId="50" xfId="0" applyFont="1" applyBorder="1" applyAlignment="1" applyProtection="1">
      <alignment vertical="center" wrapText="1"/>
      <protection hidden="1"/>
    </xf>
    <xf numFmtId="0" fontId="1" fillId="0" borderId="64" xfId="0" applyFont="1" applyBorder="1" applyAlignment="1" applyProtection="1">
      <alignment horizontal="center" vertical="center" textRotation="90"/>
      <protection hidden="1"/>
    </xf>
    <xf numFmtId="14" fontId="1" fillId="0" borderId="18" xfId="0" applyNumberFormat="1" applyFont="1" applyBorder="1" applyAlignment="1">
      <alignment horizontal="center" vertical="center" wrapText="1"/>
    </xf>
    <xf numFmtId="0" fontId="41" fillId="0" borderId="53" xfId="0" applyFont="1" applyBorder="1" applyAlignment="1" applyProtection="1">
      <alignment horizontal="center" vertical="center" wrapText="1"/>
      <protection hidden="1"/>
    </xf>
    <xf numFmtId="164" fontId="1" fillId="0" borderId="49" xfId="1" applyNumberFormat="1" applyFont="1" applyBorder="1" applyAlignment="1" applyProtection="1">
      <alignment vertical="center"/>
      <protection hidden="1"/>
    </xf>
    <xf numFmtId="164" fontId="1" fillId="0" borderId="50" xfId="1" applyNumberFormat="1" applyFont="1" applyBorder="1" applyAlignment="1" applyProtection="1">
      <alignment vertical="center"/>
      <protection hidden="1"/>
    </xf>
    <xf numFmtId="0" fontId="3" fillId="0" borderId="50" xfId="0" applyFont="1" applyBorder="1" applyAlignment="1" applyProtection="1">
      <alignment vertical="center" textRotation="90" wrapText="1"/>
      <protection hidden="1"/>
    </xf>
    <xf numFmtId="0" fontId="1" fillId="3" borderId="46" xfId="0" applyFont="1" applyFill="1" applyBorder="1" applyAlignment="1" applyProtection="1">
      <alignment horizontal="left" vertical="top"/>
      <protection locked="0"/>
    </xf>
    <xf numFmtId="0" fontId="1" fillId="3" borderId="18" xfId="0" applyFont="1" applyFill="1" applyBorder="1" applyAlignment="1" applyProtection="1">
      <alignment vertical="top" wrapText="1"/>
      <protection locked="0"/>
    </xf>
    <xf numFmtId="0" fontId="1" fillId="3" borderId="18" xfId="0" applyFont="1" applyFill="1" applyBorder="1" applyAlignment="1" applyProtection="1">
      <alignment vertical="top"/>
      <protection locked="0"/>
    </xf>
    <xf numFmtId="0" fontId="61" fillId="0" borderId="18" xfId="0" applyFont="1" applyBorder="1" applyAlignment="1" applyProtection="1">
      <alignment vertical="center" wrapText="1"/>
      <protection hidden="1"/>
    </xf>
    <xf numFmtId="0" fontId="56" fillId="0" borderId="46" xfId="0" applyFont="1" applyBorder="1" applyAlignment="1">
      <alignment horizontal="center" vertical="center"/>
    </xf>
    <xf numFmtId="0" fontId="57" fillId="0" borderId="47" xfId="0" applyFont="1" applyBorder="1"/>
    <xf numFmtId="0" fontId="56" fillId="20" borderId="46" xfId="0" applyFont="1" applyFill="1" applyBorder="1" applyAlignment="1">
      <alignment horizontal="center" vertical="center" wrapText="1"/>
    </xf>
    <xf numFmtId="0" fontId="57" fillId="0" borderId="48" xfId="0" applyFont="1" applyBorder="1" applyAlignment="1">
      <alignment wrapText="1"/>
    </xf>
    <xf numFmtId="0" fontId="57" fillId="0" borderId="47" xfId="0" applyFont="1" applyBorder="1" applyAlignment="1">
      <alignment wrapText="1"/>
    </xf>
    <xf numFmtId="0" fontId="57" fillId="0" borderId="48" xfId="0" applyFont="1" applyBorder="1"/>
    <xf numFmtId="0" fontId="46" fillId="16" borderId="18" xfId="0" applyFont="1" applyFill="1" applyBorder="1" applyAlignment="1">
      <alignment horizontal="left" vertical="center"/>
    </xf>
    <xf numFmtId="0" fontId="46" fillId="16" borderId="19" xfId="0" applyFont="1" applyFill="1" applyBorder="1" applyAlignment="1">
      <alignment horizontal="left" vertical="center"/>
    </xf>
    <xf numFmtId="0" fontId="46" fillId="3" borderId="18" xfId="0" applyFont="1" applyFill="1" applyBorder="1" applyAlignment="1">
      <alignment horizontal="center" vertical="center"/>
    </xf>
    <xf numFmtId="0" fontId="54" fillId="17" borderId="18" xfId="0" applyFont="1" applyFill="1" applyBorder="1" applyAlignment="1">
      <alignment horizontal="center" vertical="center" wrapText="1"/>
    </xf>
    <xf numFmtId="0" fontId="54" fillId="17" borderId="18" xfId="0" applyFont="1" applyFill="1" applyBorder="1" applyAlignment="1">
      <alignment horizontal="center" vertical="center"/>
    </xf>
    <xf numFmtId="0" fontId="47" fillId="17" borderId="0" xfId="0" applyFont="1" applyFill="1" applyAlignment="1">
      <alignment horizontal="center" vertical="center"/>
    </xf>
    <xf numFmtId="0" fontId="44" fillId="0" borderId="44" xfId="0" applyFont="1" applyBorder="1" applyAlignment="1">
      <alignment horizontal="center" vertical="center"/>
    </xf>
    <xf numFmtId="0" fontId="44" fillId="0" borderId="40" xfId="0" applyFont="1" applyBorder="1" applyAlignment="1">
      <alignment horizontal="center" vertical="center"/>
    </xf>
    <xf numFmtId="0" fontId="44" fillId="0" borderId="45" xfId="0" applyFont="1" applyBorder="1" applyAlignment="1">
      <alignment horizontal="center" vertical="center"/>
    </xf>
    <xf numFmtId="0" fontId="39" fillId="0" borderId="44" xfId="0" applyFont="1" applyBorder="1" applyAlignment="1">
      <alignment horizontal="center" vertical="center"/>
    </xf>
    <xf numFmtId="0" fontId="39" fillId="0" borderId="33" xfId="0" applyFont="1" applyBorder="1" applyAlignment="1">
      <alignment horizontal="center" vertical="center"/>
    </xf>
    <xf numFmtId="0" fontId="39" fillId="0" borderId="41" xfId="0" applyFont="1" applyBorder="1" applyAlignment="1">
      <alignment horizontal="center" vertical="center"/>
    </xf>
    <xf numFmtId="0" fontId="39" fillId="0" borderId="40" xfId="0" applyFont="1" applyBorder="1" applyAlignment="1">
      <alignment horizontal="center" vertical="center"/>
    </xf>
    <xf numFmtId="0" fontId="39" fillId="0" borderId="0" xfId="0" applyFont="1" applyAlignment="1">
      <alignment horizontal="center" vertical="center"/>
    </xf>
    <xf numFmtId="0" fontId="39" fillId="0" borderId="42" xfId="0" applyFont="1" applyBorder="1" applyAlignment="1">
      <alignment horizontal="center" vertical="center"/>
    </xf>
    <xf numFmtId="0" fontId="39" fillId="0" borderId="45" xfId="0" applyFont="1" applyBorder="1" applyAlignment="1">
      <alignment horizontal="center" vertical="center"/>
    </xf>
    <xf numFmtId="0" fontId="39" fillId="0" borderId="34" xfId="0" applyFont="1" applyBorder="1" applyAlignment="1">
      <alignment horizontal="center" vertical="center"/>
    </xf>
    <xf numFmtId="0" fontId="39" fillId="0" borderId="43" xfId="0" applyFont="1" applyBorder="1" applyAlignment="1">
      <alignment horizontal="center" vertical="center"/>
    </xf>
    <xf numFmtId="0" fontId="33" fillId="0" borderId="18" xfId="0" applyFont="1" applyBorder="1" applyAlignment="1">
      <alignment horizontal="left" vertical="center"/>
    </xf>
    <xf numFmtId="0" fontId="51" fillId="3" borderId="18" xfId="0" applyFont="1" applyFill="1" applyBorder="1" applyAlignment="1">
      <alignment horizontal="center" vertical="center" wrapText="1"/>
    </xf>
    <xf numFmtId="0" fontId="27" fillId="0" borderId="18" xfId="0" applyFont="1" applyBorder="1" applyAlignment="1">
      <alignment horizontal="center" vertical="center" wrapText="1"/>
    </xf>
    <xf numFmtId="0" fontId="58" fillId="20" borderId="46" xfId="0" applyFont="1" applyFill="1" applyBorder="1" applyAlignment="1">
      <alignment horizontal="center" vertical="center" wrapText="1"/>
    </xf>
    <xf numFmtId="0" fontId="59" fillId="0" borderId="46" xfId="0" applyFont="1" applyBorder="1" applyAlignment="1">
      <alignment horizontal="center" vertical="center" wrapText="1"/>
    </xf>
    <xf numFmtId="0" fontId="44" fillId="0" borderId="18" xfId="0" applyFont="1" applyBorder="1" applyAlignment="1">
      <alignment horizontal="center" vertical="center"/>
    </xf>
    <xf numFmtId="0" fontId="48" fillId="14" borderId="18" xfId="0" applyFont="1" applyFill="1" applyBorder="1" applyAlignment="1">
      <alignment horizontal="left" vertical="center"/>
    </xf>
    <xf numFmtId="0" fontId="49" fillId="3" borderId="18" xfId="0" applyFont="1" applyFill="1" applyBorder="1" applyAlignment="1">
      <alignment horizontal="center" vertical="center"/>
    </xf>
    <xf numFmtId="0" fontId="48" fillId="14" borderId="36" xfId="0" applyFont="1" applyFill="1" applyBorder="1" applyAlignment="1">
      <alignment horizontal="left" vertical="center"/>
    </xf>
    <xf numFmtId="0" fontId="48" fillId="14" borderId="37" xfId="0" applyFont="1" applyFill="1" applyBorder="1" applyAlignment="1">
      <alignment horizontal="left" vertical="center"/>
    </xf>
    <xf numFmtId="0" fontId="48" fillId="14" borderId="38" xfId="0" applyFont="1" applyFill="1" applyBorder="1" applyAlignment="1">
      <alignment horizontal="left" vertical="center"/>
    </xf>
    <xf numFmtId="0" fontId="49" fillId="3" borderId="36" xfId="0" applyFont="1" applyFill="1" applyBorder="1" applyAlignment="1">
      <alignment horizontal="center" vertical="center" wrapText="1"/>
    </xf>
    <xf numFmtId="0" fontId="49" fillId="3" borderId="37" xfId="0" applyFont="1" applyFill="1" applyBorder="1" applyAlignment="1">
      <alignment horizontal="center" vertical="center" wrapText="1"/>
    </xf>
    <xf numFmtId="0" fontId="49" fillId="3" borderId="38" xfId="0" applyFont="1" applyFill="1" applyBorder="1" applyAlignment="1">
      <alignment horizontal="center" vertical="center" wrapText="1"/>
    </xf>
    <xf numFmtId="0" fontId="48" fillId="14" borderId="18" xfId="0" applyFont="1" applyFill="1" applyBorder="1" applyAlignment="1">
      <alignment horizontal="left" vertical="center" wrapText="1"/>
    </xf>
    <xf numFmtId="0" fontId="49" fillId="3" borderId="18" xfId="0" applyFont="1" applyFill="1" applyBorder="1" applyAlignment="1">
      <alignment horizontal="center" vertical="center" wrapText="1"/>
    </xf>
    <xf numFmtId="0" fontId="55" fillId="17" borderId="18" xfId="0" applyFont="1" applyFill="1" applyBorder="1" applyAlignment="1">
      <alignment horizontal="center" vertical="center" wrapText="1"/>
    </xf>
    <xf numFmtId="164" fontId="1" fillId="0" borderId="50" xfId="1" applyNumberFormat="1" applyFont="1" applyBorder="1" applyAlignment="1" applyProtection="1">
      <alignment horizontal="center" vertical="center"/>
      <protection hidden="1"/>
    </xf>
    <xf numFmtId="164" fontId="1" fillId="0" borderId="51" xfId="1" applyNumberFormat="1" applyFont="1" applyBorder="1" applyAlignment="1" applyProtection="1">
      <alignment horizontal="center" vertical="center"/>
      <protection hidden="1"/>
    </xf>
    <xf numFmtId="0" fontId="1" fillId="0" borderId="50" xfId="0" applyFont="1" applyBorder="1" applyAlignment="1" applyProtection="1">
      <alignment horizontal="center" vertical="center" textRotation="90"/>
      <protection hidden="1"/>
    </xf>
    <xf numFmtId="0" fontId="1" fillId="0" borderId="51" xfId="0" applyFont="1" applyBorder="1" applyAlignment="1" applyProtection="1">
      <alignment horizontal="center" vertical="center" textRotation="90"/>
      <protection hidden="1"/>
    </xf>
    <xf numFmtId="0" fontId="1" fillId="0" borderId="52" xfId="0" applyFont="1" applyBorder="1" applyAlignment="1" applyProtection="1">
      <alignment horizontal="center" vertical="center" textRotation="90"/>
      <protection hidden="1"/>
    </xf>
    <xf numFmtId="0" fontId="1" fillId="0" borderId="64" xfId="0" applyFont="1" applyBorder="1" applyAlignment="1" applyProtection="1">
      <alignment horizontal="center" vertical="center" textRotation="90"/>
      <protection hidden="1"/>
    </xf>
    <xf numFmtId="0" fontId="1" fillId="0" borderId="66" xfId="0" applyFont="1" applyBorder="1" applyAlignment="1" applyProtection="1">
      <alignment horizontal="center" vertical="center" textRotation="90"/>
      <protection hidden="1"/>
    </xf>
    <xf numFmtId="164" fontId="1" fillId="0" borderId="52" xfId="1" applyNumberFormat="1" applyFont="1" applyBorder="1" applyAlignment="1" applyProtection="1">
      <alignment horizontal="center" vertical="center"/>
      <protection hidden="1"/>
    </xf>
    <xf numFmtId="0" fontId="3" fillId="0" borderId="50" xfId="0" applyFont="1" applyBorder="1" applyAlignment="1" applyProtection="1">
      <alignment horizontal="center" vertical="center" textRotation="90" wrapText="1"/>
      <protection hidden="1"/>
    </xf>
    <xf numFmtId="0" fontId="3" fillId="0" borderId="52" xfId="0" applyFont="1" applyBorder="1" applyAlignment="1" applyProtection="1">
      <alignment horizontal="center" vertical="center" textRotation="90" wrapText="1"/>
      <protection hidden="1"/>
    </xf>
    <xf numFmtId="0" fontId="3" fillId="0" borderId="51" xfId="0" applyFont="1" applyBorder="1" applyAlignment="1" applyProtection="1">
      <alignment horizontal="center" vertical="center" textRotation="90" wrapText="1"/>
      <protection hidden="1"/>
    </xf>
    <xf numFmtId="0" fontId="3" fillId="0" borderId="50" xfId="0" applyFont="1" applyBorder="1" applyAlignment="1" applyProtection="1">
      <alignment horizontal="center" vertical="center" textRotation="90"/>
      <protection hidden="1"/>
    </xf>
    <xf numFmtId="0" fontId="3" fillId="0" borderId="52" xfId="0" applyFont="1" applyBorder="1" applyAlignment="1" applyProtection="1">
      <alignment horizontal="center" vertical="center" textRotation="90"/>
      <protection hidden="1"/>
    </xf>
    <xf numFmtId="0" fontId="3" fillId="0" borderId="51" xfId="0" applyFont="1" applyBorder="1" applyAlignment="1" applyProtection="1">
      <alignment horizontal="center" vertical="center" textRotation="90"/>
      <protection hidden="1"/>
    </xf>
    <xf numFmtId="0" fontId="1" fillId="3" borderId="18" xfId="0" applyFont="1" applyFill="1" applyBorder="1" applyAlignment="1" applyProtection="1">
      <alignment vertical="top" wrapText="1"/>
      <protection locked="0"/>
    </xf>
    <xf numFmtId="0" fontId="1" fillId="3" borderId="18" xfId="0" applyFont="1" applyFill="1" applyBorder="1" applyAlignment="1" applyProtection="1">
      <alignment vertical="top"/>
      <protection locked="0"/>
    </xf>
    <xf numFmtId="0" fontId="1" fillId="3" borderId="18" xfId="0" applyFont="1" applyFill="1" applyBorder="1" applyAlignment="1" applyProtection="1">
      <alignment horizontal="center" vertical="top"/>
      <protection locked="0"/>
    </xf>
    <xf numFmtId="0" fontId="1" fillId="3" borderId="18" xfId="0" applyFont="1" applyFill="1" applyBorder="1" applyAlignment="1" applyProtection="1">
      <alignment horizontal="left" vertical="top" wrapText="1"/>
      <protection locked="0"/>
    </xf>
    <xf numFmtId="0" fontId="1" fillId="3" borderId="18" xfId="0" applyFont="1" applyFill="1" applyBorder="1" applyAlignment="1" applyProtection="1">
      <alignment horizontal="left" vertical="top"/>
      <protection locked="0"/>
    </xf>
    <xf numFmtId="0" fontId="1" fillId="3" borderId="18" xfId="0" applyFont="1" applyFill="1" applyBorder="1" applyAlignment="1" applyProtection="1">
      <alignment horizontal="center" vertical="top" wrapText="1"/>
      <protection locked="0"/>
    </xf>
    <xf numFmtId="0" fontId="1" fillId="0" borderId="18" xfId="0" applyFont="1" applyBorder="1" applyAlignment="1" applyProtection="1">
      <alignment horizontal="center" vertical="center" textRotation="90"/>
      <protection hidden="1"/>
    </xf>
    <xf numFmtId="0" fontId="3" fillId="14" borderId="35" xfId="0" applyFont="1" applyFill="1" applyBorder="1" applyAlignment="1" applyProtection="1">
      <alignment horizontal="center" vertical="center" wrapText="1"/>
      <protection locked="0"/>
    </xf>
    <xf numFmtId="0" fontId="3" fillId="14" borderId="39" xfId="0" applyFont="1" applyFill="1" applyBorder="1" applyAlignment="1" applyProtection="1">
      <alignment horizontal="center" vertical="center" wrapText="1"/>
      <protection locked="0"/>
    </xf>
    <xf numFmtId="0" fontId="3" fillId="14" borderId="19" xfId="0" applyFont="1" applyFill="1" applyBorder="1" applyAlignment="1" applyProtection="1">
      <alignment horizontal="center" vertical="center" wrapText="1"/>
      <protection locked="0"/>
    </xf>
    <xf numFmtId="0" fontId="1" fillId="0" borderId="35" xfId="0" applyFont="1" applyBorder="1" applyAlignment="1" applyProtection="1">
      <alignment horizontal="center" vertical="center" textRotation="90"/>
      <protection hidden="1"/>
    </xf>
    <xf numFmtId="0" fontId="1" fillId="0" borderId="39" xfId="0" applyFont="1" applyBorder="1" applyAlignment="1" applyProtection="1">
      <alignment horizontal="center" vertical="center" textRotation="90"/>
      <protection hidden="1"/>
    </xf>
    <xf numFmtId="0" fontId="41" fillId="3" borderId="35" xfId="0" applyFont="1" applyFill="1" applyBorder="1" applyAlignment="1" applyProtection="1">
      <alignment horizontal="left" vertical="top" wrapText="1"/>
      <protection hidden="1"/>
    </xf>
    <xf numFmtId="0" fontId="41" fillId="3" borderId="39" xfId="0" applyFont="1" applyFill="1" applyBorder="1" applyAlignment="1" applyProtection="1">
      <alignment horizontal="left" vertical="top" wrapText="1"/>
      <protection hidden="1"/>
    </xf>
    <xf numFmtId="0" fontId="41" fillId="3" borderId="19" xfId="0" applyFont="1" applyFill="1" applyBorder="1" applyAlignment="1" applyProtection="1">
      <alignment horizontal="left" vertical="top" wrapText="1"/>
      <protection hidden="1"/>
    </xf>
    <xf numFmtId="0" fontId="1" fillId="3" borderId="36" xfId="0" applyFont="1" applyFill="1" applyBorder="1" applyAlignment="1" applyProtection="1">
      <alignment horizontal="left" vertical="top" wrapText="1"/>
      <protection locked="0"/>
    </xf>
    <xf numFmtId="0" fontId="1" fillId="3" borderId="36" xfId="0" applyFont="1" applyFill="1" applyBorder="1" applyAlignment="1" applyProtection="1">
      <alignment horizontal="left" vertical="top"/>
      <protection locked="0"/>
    </xf>
    <xf numFmtId="9" fontId="1" fillId="0" borderId="35" xfId="0" applyNumberFormat="1" applyFont="1" applyBorder="1" applyAlignment="1" applyProtection="1">
      <alignment horizontal="center" vertical="center" wrapText="1"/>
      <protection hidden="1"/>
    </xf>
    <xf numFmtId="9" fontId="1" fillId="0" borderId="39" xfId="0" applyNumberFormat="1" applyFont="1" applyBorder="1" applyAlignment="1" applyProtection="1">
      <alignment horizontal="center" vertical="center" wrapText="1"/>
      <protection hidden="1"/>
    </xf>
    <xf numFmtId="0" fontId="3" fillId="0" borderId="35" xfId="0" applyFont="1" applyBorder="1" applyAlignment="1" applyProtection="1">
      <alignment horizontal="center" vertical="center" textRotation="90" wrapText="1"/>
      <protection hidden="1"/>
    </xf>
    <xf numFmtId="0" fontId="3" fillId="0" borderId="39" xfId="0" applyFont="1" applyBorder="1" applyAlignment="1" applyProtection="1">
      <alignment horizontal="center" vertical="center" textRotation="90" wrapText="1"/>
      <protection hidden="1"/>
    </xf>
    <xf numFmtId="0" fontId="3" fillId="0" borderId="35" xfId="0" applyFont="1" applyBorder="1" applyAlignment="1" applyProtection="1">
      <alignment horizontal="center" vertical="center" textRotation="90"/>
      <protection hidden="1"/>
    </xf>
    <xf numFmtId="0" fontId="3" fillId="0" borderId="39" xfId="0" applyFont="1" applyBorder="1" applyAlignment="1" applyProtection="1">
      <alignment horizontal="center" vertical="center" textRotation="90"/>
      <protection hidden="1"/>
    </xf>
    <xf numFmtId="164" fontId="1" fillId="0" borderId="35" xfId="1" applyNumberFormat="1" applyFont="1" applyBorder="1" applyAlignment="1" applyProtection="1">
      <alignment horizontal="center" vertical="center"/>
      <protection hidden="1"/>
    </xf>
    <xf numFmtId="164" fontId="1" fillId="0" borderId="39" xfId="1" applyNumberFormat="1" applyFont="1" applyBorder="1" applyAlignment="1" applyProtection="1">
      <alignment horizontal="center" vertical="center"/>
      <protection hidden="1"/>
    </xf>
    <xf numFmtId="0" fontId="41" fillId="0" borderId="35" xfId="0" applyFont="1" applyBorder="1" applyAlignment="1" applyProtection="1">
      <alignment horizontal="center" vertical="center" wrapText="1"/>
      <protection hidden="1"/>
    </xf>
    <xf numFmtId="0" fontId="41" fillId="0" borderId="39" xfId="0" applyFont="1" applyBorder="1" applyAlignment="1" applyProtection="1">
      <alignment horizontal="center" vertical="center" wrapText="1"/>
      <protection hidden="1"/>
    </xf>
    <xf numFmtId="0" fontId="1" fillId="0" borderId="35" xfId="0" applyFont="1" applyBorder="1" applyAlignment="1" applyProtection="1">
      <alignment horizontal="center" vertical="center" wrapText="1"/>
      <protection hidden="1"/>
    </xf>
    <xf numFmtId="0" fontId="1" fillId="0" borderId="39" xfId="0" applyFont="1" applyBorder="1" applyAlignment="1" applyProtection="1">
      <alignment horizontal="center" vertical="center" wrapText="1"/>
      <protection hidden="1"/>
    </xf>
    <xf numFmtId="0" fontId="41" fillId="3" borderId="35" xfId="0" applyFont="1" applyFill="1" applyBorder="1" applyAlignment="1" applyProtection="1">
      <alignment horizontal="center" vertical="center" wrapText="1"/>
      <protection hidden="1"/>
    </xf>
    <xf numFmtId="0" fontId="41" fillId="3" borderId="39" xfId="0" applyFont="1" applyFill="1" applyBorder="1" applyAlignment="1" applyProtection="1">
      <alignment horizontal="center" vertical="center" wrapText="1"/>
      <protection hidden="1"/>
    </xf>
    <xf numFmtId="0" fontId="1" fillId="0" borderId="18" xfId="0" applyFont="1" applyBorder="1" applyAlignment="1">
      <alignment horizontal="left" vertical="top" wrapText="1"/>
    </xf>
    <xf numFmtId="0" fontId="3" fillId="14" borderId="36" xfId="0" applyFont="1" applyFill="1" applyBorder="1" applyAlignment="1" applyProtection="1">
      <alignment horizontal="center" vertical="center" wrapText="1"/>
      <protection hidden="1"/>
    </xf>
    <xf numFmtId="0" fontId="3" fillId="14" borderId="37" xfId="0" applyFont="1" applyFill="1" applyBorder="1" applyAlignment="1" applyProtection="1">
      <alignment horizontal="center" vertical="center" wrapText="1"/>
      <protection hidden="1"/>
    </xf>
    <xf numFmtId="0" fontId="3" fillId="14" borderId="38" xfId="0" applyFont="1" applyFill="1" applyBorder="1" applyAlignment="1" applyProtection="1">
      <alignment horizontal="center" vertical="center" wrapText="1"/>
      <protection hidden="1"/>
    </xf>
    <xf numFmtId="0" fontId="40" fillId="14" borderId="35" xfId="0" applyFont="1" applyFill="1" applyBorder="1" applyAlignment="1" applyProtection="1">
      <alignment horizontal="center" vertical="center" wrapText="1"/>
      <protection hidden="1"/>
    </xf>
    <xf numFmtId="0" fontId="40" fillId="14" borderId="19" xfId="0" applyFont="1" applyFill="1" applyBorder="1" applyAlignment="1" applyProtection="1">
      <alignment horizontal="center" vertical="center" wrapText="1"/>
      <protection hidden="1"/>
    </xf>
    <xf numFmtId="0" fontId="3" fillId="14" borderId="35" xfId="0" applyFont="1" applyFill="1" applyBorder="1" applyAlignment="1">
      <alignment horizontal="center" vertical="center" wrapText="1"/>
    </xf>
    <xf numFmtId="0" fontId="3" fillId="14" borderId="39" xfId="0" applyFont="1" applyFill="1" applyBorder="1" applyAlignment="1">
      <alignment horizontal="center" vertical="center" wrapText="1"/>
    </xf>
    <xf numFmtId="0" fontId="3" fillId="14" borderId="19" xfId="0" applyFont="1" applyFill="1" applyBorder="1" applyAlignment="1">
      <alignment horizontal="center" vertical="center" wrapText="1"/>
    </xf>
    <xf numFmtId="0" fontId="43" fillId="18" borderId="36" xfId="0" applyFont="1" applyFill="1" applyBorder="1" applyAlignment="1" applyProtection="1">
      <alignment horizontal="center" vertical="center"/>
      <protection hidden="1"/>
    </xf>
    <xf numFmtId="0" fontId="43" fillId="18" borderId="38" xfId="0" applyFont="1" applyFill="1" applyBorder="1" applyAlignment="1" applyProtection="1">
      <alignment horizontal="center" vertical="center"/>
      <protection hidden="1"/>
    </xf>
    <xf numFmtId="0" fontId="41" fillId="3" borderId="50" xfId="0" applyFont="1" applyFill="1" applyBorder="1" applyAlignment="1" applyProtection="1">
      <alignment horizontal="center" vertical="center" wrapText="1"/>
      <protection hidden="1"/>
    </xf>
    <xf numFmtId="0" fontId="41" fillId="3" borderId="51" xfId="0" applyFont="1" applyFill="1" applyBorder="1" applyAlignment="1" applyProtection="1">
      <alignment horizontal="center" vertical="center" wrapText="1"/>
      <protection hidden="1"/>
    </xf>
    <xf numFmtId="0" fontId="41" fillId="3" borderId="49" xfId="0" applyFont="1" applyFill="1" applyBorder="1" applyAlignment="1" applyProtection="1">
      <alignment horizontal="center" vertical="center" wrapText="1"/>
      <protection hidden="1"/>
    </xf>
    <xf numFmtId="0" fontId="41" fillId="3" borderId="52" xfId="0" applyFont="1" applyFill="1" applyBorder="1" applyAlignment="1" applyProtection="1">
      <alignment horizontal="center" vertical="center" wrapText="1"/>
      <protection hidden="1"/>
    </xf>
    <xf numFmtId="0" fontId="1" fillId="0" borderId="57" xfId="0" applyFont="1" applyBorder="1" applyAlignment="1" applyProtection="1">
      <alignment horizontal="center" vertical="center" wrapText="1"/>
      <protection hidden="1"/>
    </xf>
    <xf numFmtId="0" fontId="1" fillId="0" borderId="58" xfId="0" applyFont="1" applyBorder="1" applyAlignment="1" applyProtection="1">
      <alignment horizontal="center" vertical="center" wrapText="1"/>
      <protection hidden="1"/>
    </xf>
    <xf numFmtId="0" fontId="3" fillId="0" borderId="49" xfId="0" applyFont="1" applyBorder="1" applyAlignment="1" applyProtection="1">
      <alignment horizontal="center" vertical="center" textRotation="90" wrapText="1"/>
      <protection hidden="1"/>
    </xf>
    <xf numFmtId="0" fontId="41" fillId="3" borderId="49" xfId="0" applyFont="1" applyFill="1" applyBorder="1" applyAlignment="1" applyProtection="1">
      <alignment horizontal="left" vertical="top" wrapText="1"/>
      <protection hidden="1"/>
    </xf>
    <xf numFmtId="0" fontId="41" fillId="3" borderId="50" xfId="0" applyFont="1" applyFill="1" applyBorder="1" applyAlignment="1" applyProtection="1">
      <alignment horizontal="left" vertical="top" wrapText="1"/>
      <protection hidden="1"/>
    </xf>
    <xf numFmtId="0" fontId="1" fillId="3" borderId="46" xfId="0" applyFont="1" applyFill="1" applyBorder="1" applyAlignment="1" applyProtection="1">
      <alignment horizontal="left" vertical="top" wrapText="1"/>
      <protection locked="0"/>
    </xf>
    <xf numFmtId="0" fontId="1" fillId="3" borderId="46" xfId="0" applyFont="1" applyFill="1" applyBorder="1" applyAlignment="1" applyProtection="1">
      <alignment horizontal="left" vertical="top"/>
      <protection locked="0"/>
    </xf>
    <xf numFmtId="0" fontId="1" fillId="3" borderId="64" xfId="0" applyFont="1" applyFill="1" applyBorder="1" applyAlignment="1" applyProtection="1">
      <alignment horizontal="left" vertical="top"/>
      <protection locked="0"/>
    </xf>
    <xf numFmtId="0" fontId="1" fillId="0" borderId="45" xfId="0" applyFont="1" applyBorder="1" applyAlignment="1" applyProtection="1">
      <alignment horizontal="left" vertical="center" wrapText="1"/>
      <protection hidden="1"/>
    </xf>
    <xf numFmtId="0" fontId="1" fillId="0" borderId="34" xfId="0" applyFont="1" applyBorder="1" applyAlignment="1" applyProtection="1">
      <alignment horizontal="left" vertical="center" wrapText="1"/>
      <protection hidden="1"/>
    </xf>
    <xf numFmtId="0" fontId="1" fillId="0" borderId="43" xfId="0" applyFont="1" applyBorder="1" applyAlignment="1" applyProtection="1">
      <alignment horizontal="left" vertical="center" wrapText="1"/>
      <protection hidden="1"/>
    </xf>
    <xf numFmtId="0" fontId="1" fillId="14" borderId="18" xfId="0" applyFont="1" applyFill="1" applyBorder="1" applyAlignment="1">
      <alignment horizontal="center" vertical="center"/>
    </xf>
    <xf numFmtId="0" fontId="3" fillId="14" borderId="18" xfId="0" applyFont="1" applyFill="1" applyBorder="1" applyAlignment="1" applyProtection="1">
      <alignment horizontal="center" vertical="center"/>
      <protection hidden="1"/>
    </xf>
    <xf numFmtId="0" fontId="27" fillId="0" borderId="18" xfId="0" applyFont="1" applyBorder="1" applyAlignment="1" applyProtection="1">
      <alignment horizontal="left" vertical="center" wrapText="1"/>
      <protection hidden="1"/>
    </xf>
    <xf numFmtId="0" fontId="3" fillId="14" borderId="35" xfId="0" applyFont="1" applyFill="1" applyBorder="1" applyAlignment="1" applyProtection="1">
      <alignment horizontal="center" vertical="center" textRotation="90" wrapText="1"/>
      <protection hidden="1"/>
    </xf>
    <xf numFmtId="0" fontId="3" fillId="14" borderId="19" xfId="0" applyFont="1" applyFill="1" applyBorder="1" applyAlignment="1" applyProtection="1">
      <alignment horizontal="center" vertical="center" textRotation="90" wrapText="1"/>
      <protection hidden="1"/>
    </xf>
    <xf numFmtId="0" fontId="3" fillId="14" borderId="37" xfId="0" applyFont="1" applyFill="1" applyBorder="1" applyAlignment="1" applyProtection="1">
      <alignment horizontal="center"/>
      <protection hidden="1"/>
    </xf>
    <xf numFmtId="0" fontId="3" fillId="19" borderId="18" xfId="0" applyFont="1" applyFill="1" applyBorder="1" applyAlignment="1" applyProtection="1">
      <alignment horizontal="center" vertical="center"/>
      <protection hidden="1"/>
    </xf>
    <xf numFmtId="0" fontId="27" fillId="0" borderId="44" xfId="0" applyFont="1" applyBorder="1" applyAlignment="1" applyProtection="1">
      <alignment horizontal="left" vertical="center" wrapText="1"/>
      <protection hidden="1"/>
    </xf>
    <xf numFmtId="0" fontId="27" fillId="0" borderId="41" xfId="0" applyFont="1" applyBorder="1" applyAlignment="1" applyProtection="1">
      <alignment horizontal="left" vertical="center" wrapText="1"/>
      <protection hidden="1"/>
    </xf>
    <xf numFmtId="0" fontId="27" fillId="0" borderId="45" xfId="0" applyFont="1" applyBorder="1" applyAlignment="1" applyProtection="1">
      <alignment horizontal="left" vertical="center" wrapText="1"/>
      <protection hidden="1"/>
    </xf>
    <xf numFmtId="0" fontId="27" fillId="0" borderId="43" xfId="0" applyFont="1" applyBorder="1" applyAlignment="1" applyProtection="1">
      <alignment horizontal="left" vertical="center" wrapText="1"/>
      <protection hidden="1"/>
    </xf>
    <xf numFmtId="0" fontId="53" fillId="14" borderId="33" xfId="0" applyFont="1" applyFill="1" applyBorder="1" applyAlignment="1" applyProtection="1">
      <alignment horizontal="center" vertical="center"/>
      <protection hidden="1"/>
    </xf>
    <xf numFmtId="0" fontId="53" fillId="14" borderId="41" xfId="0" applyFont="1" applyFill="1" applyBorder="1" applyAlignment="1" applyProtection="1">
      <alignment horizontal="center" vertical="center"/>
      <protection hidden="1"/>
    </xf>
    <xf numFmtId="0" fontId="53" fillId="14" borderId="34" xfId="0" applyFont="1" applyFill="1" applyBorder="1" applyAlignment="1" applyProtection="1">
      <alignment horizontal="center" vertical="center"/>
      <protection hidden="1"/>
    </xf>
    <xf numFmtId="0" fontId="53" fillId="14" borderId="43" xfId="0" applyFont="1" applyFill="1" applyBorder="1" applyAlignment="1" applyProtection="1">
      <alignment horizontal="center" vertical="center"/>
      <protection hidden="1"/>
    </xf>
    <xf numFmtId="0" fontId="3" fillId="14" borderId="18" xfId="0" applyFont="1" applyFill="1" applyBorder="1" applyAlignment="1" applyProtection="1">
      <alignment horizontal="center" vertical="center" textRotation="90"/>
      <protection hidden="1"/>
    </xf>
    <xf numFmtId="0" fontId="3" fillId="14" borderId="35" xfId="0" applyFont="1" applyFill="1" applyBorder="1" applyAlignment="1" applyProtection="1">
      <alignment horizontal="center" vertical="center" wrapText="1"/>
      <protection hidden="1"/>
    </xf>
    <xf numFmtId="0" fontId="3" fillId="14" borderId="39" xfId="0" applyFont="1" applyFill="1" applyBorder="1" applyAlignment="1" applyProtection="1">
      <alignment horizontal="center" vertical="center" wrapText="1"/>
      <protection hidden="1"/>
    </xf>
    <xf numFmtId="0" fontId="3" fillId="14" borderId="19" xfId="0" applyFont="1" applyFill="1" applyBorder="1" applyAlignment="1" applyProtection="1">
      <alignment horizontal="center" vertical="center" wrapText="1"/>
      <protection hidden="1"/>
    </xf>
    <xf numFmtId="0" fontId="53" fillId="14" borderId="36" xfId="0" applyFont="1" applyFill="1" applyBorder="1" applyAlignment="1" applyProtection="1">
      <alignment horizontal="center" vertical="center"/>
      <protection hidden="1"/>
    </xf>
    <xf numFmtId="0" fontId="53" fillId="14" borderId="37" xfId="0" applyFont="1" applyFill="1" applyBorder="1" applyAlignment="1" applyProtection="1">
      <alignment horizontal="center" vertical="center"/>
      <protection hidden="1"/>
    </xf>
    <xf numFmtId="0" fontId="53" fillId="14" borderId="38" xfId="0" applyFont="1" applyFill="1" applyBorder="1" applyAlignment="1" applyProtection="1">
      <alignment horizontal="center" vertical="center"/>
      <protection hidden="1"/>
    </xf>
    <xf numFmtId="0" fontId="1" fillId="0" borderId="18" xfId="0" applyFont="1" applyBorder="1" applyAlignment="1" applyProtection="1">
      <alignment horizontal="center"/>
      <protection hidden="1"/>
    </xf>
    <xf numFmtId="0" fontId="53" fillId="0" borderId="44" xfId="0" applyFont="1" applyBorder="1" applyAlignment="1" applyProtection="1">
      <alignment horizontal="center" vertical="center"/>
      <protection hidden="1"/>
    </xf>
    <xf numFmtId="0" fontId="53" fillId="0" borderId="33" xfId="0" applyFont="1" applyBorder="1" applyAlignment="1" applyProtection="1">
      <alignment horizontal="center" vertical="center"/>
      <protection hidden="1"/>
    </xf>
    <xf numFmtId="0" fontId="53" fillId="0" borderId="41" xfId="0" applyFont="1" applyBorder="1" applyAlignment="1" applyProtection="1">
      <alignment horizontal="center" vertical="center"/>
      <protection hidden="1"/>
    </xf>
    <xf numFmtId="0" fontId="53" fillId="0" borderId="40" xfId="0" applyFont="1" applyBorder="1" applyAlignment="1" applyProtection="1">
      <alignment horizontal="center" vertical="center"/>
      <protection hidden="1"/>
    </xf>
    <xf numFmtId="0" fontId="53" fillId="0" borderId="0" xfId="0" applyFont="1" applyAlignment="1" applyProtection="1">
      <alignment horizontal="center" vertical="center"/>
      <protection hidden="1"/>
    </xf>
    <xf numFmtId="0" fontId="53" fillId="0" borderId="42" xfId="0" applyFont="1" applyBorder="1" applyAlignment="1" applyProtection="1">
      <alignment horizontal="center" vertical="center"/>
      <protection hidden="1"/>
    </xf>
    <xf numFmtId="0" fontId="53" fillId="0" borderId="45" xfId="0" applyFont="1" applyBorder="1" applyAlignment="1" applyProtection="1">
      <alignment horizontal="center" vertical="center"/>
      <protection hidden="1"/>
    </xf>
    <xf numFmtId="0" fontId="53" fillId="0" borderId="34" xfId="0" applyFont="1" applyBorder="1" applyAlignment="1" applyProtection="1">
      <alignment horizontal="center" vertical="center"/>
      <protection hidden="1"/>
    </xf>
    <xf numFmtId="0" fontId="53" fillId="0" borderId="43" xfId="0" applyFont="1" applyBorder="1" applyAlignment="1" applyProtection="1">
      <alignment horizontal="center" vertical="center"/>
      <protection hidden="1"/>
    </xf>
    <xf numFmtId="0" fontId="3" fillId="19" borderId="35" xfId="0" applyFont="1" applyFill="1" applyBorder="1" applyAlignment="1" applyProtection="1">
      <alignment horizontal="center" vertical="center" textRotation="90" wrapText="1"/>
      <protection hidden="1"/>
    </xf>
    <xf numFmtId="0" fontId="3" fillId="19" borderId="19" xfId="0" applyFont="1" applyFill="1" applyBorder="1" applyAlignment="1" applyProtection="1">
      <alignment horizontal="center" vertical="center" textRotation="90" wrapText="1"/>
      <protection hidden="1"/>
    </xf>
    <xf numFmtId="0" fontId="43" fillId="18" borderId="37" xfId="0" applyFont="1" applyFill="1" applyBorder="1" applyAlignment="1" applyProtection="1">
      <alignment horizontal="center" vertical="center"/>
      <protection hidden="1"/>
    </xf>
    <xf numFmtId="0" fontId="3" fillId="14" borderId="37" xfId="0" applyFont="1" applyFill="1" applyBorder="1" applyAlignment="1" applyProtection="1">
      <alignment horizontal="center" vertical="center"/>
      <protection hidden="1"/>
    </xf>
    <xf numFmtId="0" fontId="3" fillId="0" borderId="36" xfId="0" applyFont="1" applyBorder="1" applyAlignment="1">
      <alignment horizontal="left" vertical="center"/>
    </xf>
    <xf numFmtId="0" fontId="3" fillId="0" borderId="37" xfId="0" applyFont="1" applyBorder="1" applyAlignment="1">
      <alignment horizontal="left" vertical="center"/>
    </xf>
    <xf numFmtId="0" fontId="3" fillId="0" borderId="38" xfId="0" applyFont="1" applyBorder="1" applyAlignment="1">
      <alignment horizontal="left" vertical="center"/>
    </xf>
    <xf numFmtId="0" fontId="3" fillId="14" borderId="18" xfId="0" applyFont="1" applyFill="1" applyBorder="1" applyAlignment="1" applyProtection="1">
      <alignment horizontal="center" vertical="center" wrapText="1"/>
      <protection hidden="1"/>
    </xf>
    <xf numFmtId="0" fontId="3" fillId="14" borderId="39" xfId="0" applyFont="1" applyFill="1" applyBorder="1" applyAlignment="1">
      <alignment horizontal="center" vertical="center"/>
    </xf>
    <xf numFmtId="0" fontId="3" fillId="14" borderId="19" xfId="0" applyFont="1" applyFill="1" applyBorder="1" applyAlignment="1">
      <alignment horizontal="center" vertical="center"/>
    </xf>
    <xf numFmtId="0" fontId="3" fillId="14" borderId="18" xfId="0" applyFont="1" applyFill="1" applyBorder="1" applyAlignment="1" applyProtection="1">
      <alignment horizontal="center" vertical="center" textRotation="90" wrapText="1"/>
      <protection hidden="1"/>
    </xf>
    <xf numFmtId="0" fontId="27" fillId="0" borderId="36" xfId="0" applyFont="1" applyBorder="1" applyAlignment="1" applyProtection="1">
      <alignment horizontal="center" vertical="center" wrapText="1"/>
      <protection hidden="1"/>
    </xf>
    <xf numFmtId="0" fontId="27" fillId="0" borderId="38" xfId="0" applyFont="1" applyBorder="1" applyAlignment="1" applyProtection="1">
      <alignment horizontal="center" vertical="center" wrapText="1"/>
      <protection hidden="1"/>
    </xf>
    <xf numFmtId="0" fontId="52" fillId="14" borderId="18" xfId="0" applyFont="1" applyFill="1" applyBorder="1" applyAlignment="1" applyProtection="1">
      <alignment horizontal="center" vertical="center"/>
      <protection hidden="1"/>
    </xf>
    <xf numFmtId="0" fontId="1" fillId="0" borderId="19" xfId="0" applyFont="1" applyBorder="1" applyAlignment="1" applyProtection="1">
      <alignment horizontal="center" vertical="center" wrapText="1"/>
      <protection hidden="1"/>
    </xf>
    <xf numFmtId="9" fontId="1" fillId="0" borderId="49" xfId="0" applyNumberFormat="1" applyFont="1" applyBorder="1" applyAlignment="1" applyProtection="1">
      <alignment horizontal="center" vertical="center" wrapText="1"/>
      <protection hidden="1"/>
    </xf>
    <xf numFmtId="0" fontId="3" fillId="0" borderId="49" xfId="0" applyFont="1" applyBorder="1" applyAlignment="1" applyProtection="1">
      <alignment horizontal="center" vertical="center" textRotation="90"/>
      <protection hidden="1"/>
    </xf>
    <xf numFmtId="0" fontId="41" fillId="0" borderId="53" xfId="0" applyFont="1" applyBorder="1" applyAlignment="1" applyProtection="1">
      <alignment horizontal="center" vertical="center" wrapText="1"/>
      <protection hidden="1"/>
    </xf>
    <xf numFmtId="0" fontId="41" fillId="0" borderId="54" xfId="0" applyFont="1" applyBorder="1" applyAlignment="1" applyProtection="1">
      <alignment horizontal="center" vertical="center" wrapText="1"/>
      <protection hidden="1"/>
    </xf>
    <xf numFmtId="0" fontId="41" fillId="0" borderId="50" xfId="0" applyFont="1" applyBorder="1" applyAlignment="1" applyProtection="1">
      <alignment horizontal="center" vertical="center" wrapText="1"/>
      <protection hidden="1"/>
    </xf>
    <xf numFmtId="0" fontId="41" fillId="0" borderId="52" xfId="0" applyFont="1" applyBorder="1" applyAlignment="1" applyProtection="1">
      <alignment horizontal="center" vertical="center" wrapText="1"/>
      <protection hidden="1"/>
    </xf>
    <xf numFmtId="0" fontId="41" fillId="0" borderId="51" xfId="0" applyFont="1" applyBorder="1" applyAlignment="1" applyProtection="1">
      <alignment horizontal="center" vertical="center" wrapText="1"/>
      <protection hidden="1"/>
    </xf>
    <xf numFmtId="0" fontId="1" fillId="0" borderId="55" xfId="0" applyFont="1" applyBorder="1" applyAlignment="1" applyProtection="1">
      <alignment horizontal="center" vertical="center" wrapText="1"/>
      <protection hidden="1"/>
    </xf>
    <xf numFmtId="0" fontId="1" fillId="0" borderId="56" xfId="0" applyFont="1" applyBorder="1" applyAlignment="1" applyProtection="1">
      <alignment horizontal="center" vertical="center"/>
      <protection hidden="1"/>
    </xf>
    <xf numFmtId="0" fontId="1" fillId="0" borderId="50" xfId="0" applyFont="1" applyBorder="1" applyAlignment="1" applyProtection="1">
      <alignment horizontal="center" vertical="center" wrapText="1"/>
      <protection hidden="1"/>
    </xf>
    <xf numFmtId="0" fontId="1" fillId="0" borderId="51" xfId="0" applyFont="1" applyBorder="1" applyAlignment="1" applyProtection="1">
      <alignment horizontal="center" vertical="center" wrapText="1"/>
      <protection hidden="1"/>
    </xf>
    <xf numFmtId="0" fontId="1" fillId="0" borderId="52" xfId="0" applyFont="1" applyBorder="1" applyAlignment="1" applyProtection="1">
      <alignment horizontal="center" vertical="center" wrapText="1"/>
      <protection hidden="1"/>
    </xf>
    <xf numFmtId="0" fontId="3" fillId="0" borderId="65" xfId="0" applyFont="1" applyBorder="1" applyAlignment="1" applyProtection="1">
      <alignment horizontal="center" vertical="center" textRotation="90" wrapText="1"/>
      <protection hidden="1"/>
    </xf>
    <xf numFmtId="0" fontId="3" fillId="0" borderId="62" xfId="0" applyFont="1" applyBorder="1" applyAlignment="1" applyProtection="1">
      <alignment horizontal="center" vertical="center" textRotation="90" wrapText="1"/>
      <protection hidden="1"/>
    </xf>
    <xf numFmtId="0" fontId="3" fillId="0" borderId="63" xfId="0" applyFont="1" applyBorder="1" applyAlignment="1" applyProtection="1">
      <alignment horizontal="center" vertical="center" textRotation="90" wrapText="1"/>
      <protection hidden="1"/>
    </xf>
    <xf numFmtId="0" fontId="41" fillId="3" borderId="55" xfId="0" applyFont="1" applyFill="1" applyBorder="1" applyAlignment="1" applyProtection="1">
      <alignment horizontal="center" vertical="center" wrapText="1"/>
      <protection hidden="1"/>
    </xf>
    <xf numFmtId="0" fontId="41" fillId="3" borderId="61" xfId="0" applyFont="1" applyFill="1" applyBorder="1" applyAlignment="1" applyProtection="1">
      <alignment horizontal="center" vertical="center" wrapText="1"/>
      <protection hidden="1"/>
    </xf>
    <xf numFmtId="0" fontId="41" fillId="3" borderId="56" xfId="0" applyFont="1" applyFill="1" applyBorder="1" applyAlignment="1" applyProtection="1">
      <alignment horizontal="center" vertical="center" wrapText="1"/>
      <protection hidden="1"/>
    </xf>
    <xf numFmtId="0" fontId="1" fillId="0" borderId="59" xfId="0" applyFont="1" applyBorder="1" applyAlignment="1" applyProtection="1">
      <alignment horizontal="center" vertical="center" wrapText="1"/>
      <protection hidden="1"/>
    </xf>
    <xf numFmtId="0" fontId="1" fillId="0" borderId="62" xfId="0" applyFont="1" applyBorder="1" applyAlignment="1" applyProtection="1">
      <alignment horizontal="center" vertical="center" wrapText="1"/>
      <protection hidden="1"/>
    </xf>
    <xf numFmtId="0" fontId="1" fillId="0" borderId="60" xfId="0" applyFont="1" applyBorder="1" applyAlignment="1" applyProtection="1">
      <alignment horizontal="center" vertical="center" wrapText="1"/>
      <protection hidden="1"/>
    </xf>
    <xf numFmtId="9" fontId="1" fillId="0" borderId="50" xfId="0" applyNumberFormat="1" applyFont="1" applyBorder="1" applyAlignment="1" applyProtection="1">
      <alignment horizontal="center" vertical="center" wrapText="1"/>
      <protection hidden="1"/>
    </xf>
    <xf numFmtId="9" fontId="1" fillId="0" borderId="52" xfId="0" applyNumberFormat="1" applyFont="1" applyBorder="1" applyAlignment="1" applyProtection="1">
      <alignment horizontal="center" vertical="center" wrapText="1"/>
      <protection hidden="1"/>
    </xf>
    <xf numFmtId="9" fontId="1" fillId="0" borderId="51" xfId="0" applyNumberFormat="1" applyFont="1" applyBorder="1" applyAlignment="1" applyProtection="1">
      <alignment horizontal="center" vertical="center" wrapText="1"/>
      <protection hidden="1"/>
    </xf>
    <xf numFmtId="0" fontId="1" fillId="0" borderId="59" xfId="0" applyFont="1" applyBorder="1" applyAlignment="1" applyProtection="1">
      <alignment horizontal="center" vertical="center" textRotation="90"/>
      <protection hidden="1"/>
    </xf>
    <xf numFmtId="0" fontId="1" fillId="0" borderId="60" xfId="0" applyFont="1" applyBorder="1" applyAlignment="1" applyProtection="1">
      <alignment horizontal="center" vertical="center" textRotation="90"/>
      <protection hidden="1"/>
    </xf>
    <xf numFmtId="0" fontId="1" fillId="0" borderId="62" xfId="0" applyFont="1" applyBorder="1" applyAlignment="1" applyProtection="1">
      <alignment horizontal="center" vertical="center" textRotation="90"/>
      <protection hidden="1"/>
    </xf>
    <xf numFmtId="0" fontId="1" fillId="0" borderId="63" xfId="0" applyFont="1" applyBorder="1" applyAlignment="1" applyProtection="1">
      <alignment horizontal="center" vertical="center" textRotation="90"/>
      <protection hidden="1"/>
    </xf>
    <xf numFmtId="0" fontId="41" fillId="0" borderId="49" xfId="0" applyFont="1" applyBorder="1" applyAlignment="1" applyProtection="1">
      <alignment horizontal="center" vertical="center" wrapText="1"/>
      <protection hidden="1"/>
    </xf>
    <xf numFmtId="0" fontId="3" fillId="0" borderId="46" xfId="0" applyFont="1" applyBorder="1" applyAlignment="1" applyProtection="1">
      <alignment horizontal="center" vertical="center" textRotation="90"/>
      <protection hidden="1"/>
    </xf>
    <xf numFmtId="0" fontId="41" fillId="0" borderId="18" xfId="0" applyFont="1" applyBorder="1" applyAlignment="1" applyProtection="1">
      <alignment horizontal="center" vertical="center" wrapText="1"/>
      <protection hidden="1"/>
    </xf>
    <xf numFmtId="0" fontId="1" fillId="0" borderId="18" xfId="0" applyFont="1" applyBorder="1" applyAlignment="1" applyProtection="1">
      <alignment horizontal="center" vertical="center" wrapText="1"/>
      <protection hidden="1"/>
    </xf>
    <xf numFmtId="0" fontId="3" fillId="0" borderId="47" xfId="0" applyFont="1" applyBorder="1" applyAlignment="1" applyProtection="1">
      <alignment horizontal="center" vertical="center" textRotation="90" wrapText="1"/>
      <protection hidden="1"/>
    </xf>
    <xf numFmtId="0" fontId="20" fillId="0" borderId="0" xfId="0" applyFont="1" applyAlignment="1">
      <alignment horizontal="center" vertical="center" wrapText="1"/>
    </xf>
    <xf numFmtId="0" fontId="17" fillId="5" borderId="4" xfId="0" applyFont="1" applyFill="1" applyBorder="1" applyAlignment="1" applyProtection="1">
      <alignment horizontal="center" wrapText="1" readingOrder="1"/>
      <protection hidden="1"/>
    </xf>
    <xf numFmtId="0" fontId="17" fillId="5" borderId="0" xfId="0" applyFont="1" applyFill="1" applyAlignment="1" applyProtection="1">
      <alignment horizontal="center" wrapText="1" readingOrder="1"/>
      <protection hidden="1"/>
    </xf>
    <xf numFmtId="0" fontId="17" fillId="5" borderId="5" xfId="0" applyFont="1" applyFill="1" applyBorder="1" applyAlignment="1" applyProtection="1">
      <alignment horizontal="center" wrapText="1" readingOrder="1"/>
      <protection hidden="1"/>
    </xf>
    <xf numFmtId="0" fontId="17" fillId="5" borderId="6" xfId="0" applyFont="1" applyFill="1" applyBorder="1" applyAlignment="1" applyProtection="1">
      <alignment horizontal="center" wrapText="1" readingOrder="1"/>
      <protection hidden="1"/>
    </xf>
    <xf numFmtId="0" fontId="17" fillId="5" borderId="8" xfId="0" applyFont="1" applyFill="1" applyBorder="1" applyAlignment="1" applyProtection="1">
      <alignment horizontal="center" wrapText="1" readingOrder="1"/>
      <protection hidden="1"/>
    </xf>
    <xf numFmtId="0" fontId="17" fillId="5" borderId="7" xfId="0" applyFont="1" applyFill="1" applyBorder="1" applyAlignment="1" applyProtection="1">
      <alignment horizontal="center" wrapText="1" readingOrder="1"/>
      <protection hidden="1"/>
    </xf>
    <xf numFmtId="0" fontId="17" fillId="5" borderId="2" xfId="0" applyFont="1" applyFill="1" applyBorder="1" applyAlignment="1" applyProtection="1">
      <alignment horizontal="center" wrapText="1" readingOrder="1"/>
      <protection hidden="1"/>
    </xf>
    <xf numFmtId="0" fontId="17" fillId="5" borderId="9" xfId="0" applyFont="1" applyFill="1" applyBorder="1" applyAlignment="1" applyProtection="1">
      <alignment horizontal="center" wrapText="1" readingOrder="1"/>
      <protection hidden="1"/>
    </xf>
    <xf numFmtId="0" fontId="17" fillId="5" borderId="3" xfId="0" applyFont="1" applyFill="1" applyBorder="1" applyAlignment="1" applyProtection="1">
      <alignment horizontal="center" wrapText="1" readingOrder="1"/>
      <protection hidden="1"/>
    </xf>
    <xf numFmtId="0" fontId="17" fillId="13" borderId="4" xfId="0" applyFont="1" applyFill="1" applyBorder="1" applyAlignment="1" applyProtection="1">
      <alignment horizontal="center" wrapText="1" readingOrder="1"/>
      <protection hidden="1"/>
    </xf>
    <xf numFmtId="0" fontId="17" fillId="13" borderId="0" xfId="0" applyFont="1" applyFill="1" applyAlignment="1" applyProtection="1">
      <alignment horizontal="center" wrapText="1" readingOrder="1"/>
      <protection hidden="1"/>
    </xf>
    <xf numFmtId="0" fontId="17" fillId="13" borderId="5" xfId="0" applyFont="1" applyFill="1" applyBorder="1" applyAlignment="1" applyProtection="1">
      <alignment horizontal="center" wrapText="1" readingOrder="1"/>
      <protection hidden="1"/>
    </xf>
    <xf numFmtId="0" fontId="17" fillId="13" borderId="6" xfId="0" applyFont="1" applyFill="1" applyBorder="1" applyAlignment="1" applyProtection="1">
      <alignment horizontal="center" wrapText="1" readingOrder="1"/>
      <protection hidden="1"/>
    </xf>
    <xf numFmtId="0" fontId="17" fillId="13" borderId="8" xfId="0" applyFont="1" applyFill="1" applyBorder="1" applyAlignment="1" applyProtection="1">
      <alignment horizontal="center" wrapText="1" readingOrder="1"/>
      <protection hidden="1"/>
    </xf>
    <xf numFmtId="0" fontId="17" fillId="13" borderId="7" xfId="0" applyFont="1" applyFill="1" applyBorder="1" applyAlignment="1" applyProtection="1">
      <alignment horizontal="center" wrapText="1" readingOrder="1"/>
      <protection hidden="1"/>
    </xf>
    <xf numFmtId="0" fontId="17" fillId="13" borderId="2" xfId="0" applyFont="1" applyFill="1" applyBorder="1" applyAlignment="1" applyProtection="1">
      <alignment horizontal="center" wrapText="1" readingOrder="1"/>
      <protection hidden="1"/>
    </xf>
    <xf numFmtId="0" fontId="17" fillId="13" borderId="9" xfId="0" applyFont="1" applyFill="1" applyBorder="1" applyAlignment="1" applyProtection="1">
      <alignment horizontal="center" wrapText="1" readingOrder="1"/>
      <protection hidden="1"/>
    </xf>
    <xf numFmtId="0" fontId="17" fillId="13" borderId="3" xfId="0" applyFont="1" applyFill="1" applyBorder="1" applyAlignment="1" applyProtection="1">
      <alignment horizontal="center" wrapText="1" readingOrder="1"/>
      <protection hidden="1"/>
    </xf>
    <xf numFmtId="0" fontId="17" fillId="12" borderId="4" xfId="0" applyFont="1" applyFill="1" applyBorder="1" applyAlignment="1" applyProtection="1">
      <alignment horizontal="center" wrapText="1" readingOrder="1"/>
      <protection hidden="1"/>
    </xf>
    <xf numFmtId="0" fontId="17" fillId="12" borderId="0" xfId="0" applyFont="1" applyFill="1" applyAlignment="1" applyProtection="1">
      <alignment horizontal="center" wrapText="1" readingOrder="1"/>
      <protection hidden="1"/>
    </xf>
    <xf numFmtId="0" fontId="17" fillId="12" borderId="5" xfId="0" applyFont="1" applyFill="1" applyBorder="1" applyAlignment="1" applyProtection="1">
      <alignment horizontal="center" wrapText="1" readingOrder="1"/>
      <protection hidden="1"/>
    </xf>
    <xf numFmtId="0" fontId="17" fillId="12" borderId="6" xfId="0" applyFont="1" applyFill="1" applyBorder="1" applyAlignment="1" applyProtection="1">
      <alignment horizontal="center" wrapText="1" readingOrder="1"/>
      <protection hidden="1"/>
    </xf>
    <xf numFmtId="0" fontId="17" fillId="12" borderId="8" xfId="0" applyFont="1" applyFill="1" applyBorder="1" applyAlignment="1" applyProtection="1">
      <alignment horizontal="center" wrapText="1" readingOrder="1"/>
      <protection hidden="1"/>
    </xf>
    <xf numFmtId="0" fontId="17" fillId="12" borderId="7" xfId="0" applyFont="1" applyFill="1" applyBorder="1" applyAlignment="1" applyProtection="1">
      <alignment horizontal="center" wrapText="1" readingOrder="1"/>
      <protection hidden="1"/>
    </xf>
    <xf numFmtId="0" fontId="17" fillId="12" borderId="2" xfId="0" applyFont="1" applyFill="1" applyBorder="1" applyAlignment="1" applyProtection="1">
      <alignment horizontal="center" wrapText="1" readingOrder="1"/>
      <protection hidden="1"/>
    </xf>
    <xf numFmtId="0" fontId="17" fillId="12" borderId="9" xfId="0" applyFont="1" applyFill="1" applyBorder="1" applyAlignment="1" applyProtection="1">
      <alignment horizontal="center" wrapText="1" readingOrder="1"/>
      <protection hidden="1"/>
    </xf>
    <xf numFmtId="0" fontId="17" fillId="12" borderId="3" xfId="0" applyFont="1" applyFill="1" applyBorder="1" applyAlignment="1" applyProtection="1">
      <alignment horizontal="center" wrapText="1" readingOrder="1"/>
      <protection hidden="1"/>
    </xf>
    <xf numFmtId="0" fontId="17" fillId="11" borderId="4" xfId="0" applyFont="1" applyFill="1" applyBorder="1" applyAlignment="1" applyProtection="1">
      <alignment horizontal="center" vertical="center" wrapText="1" readingOrder="1"/>
      <protection hidden="1"/>
    </xf>
    <xf numFmtId="0" fontId="17" fillId="11" borderId="0" xfId="0" applyFont="1" applyFill="1" applyAlignment="1" applyProtection="1">
      <alignment horizontal="center" vertical="center" wrapText="1" readingOrder="1"/>
      <protection hidden="1"/>
    </xf>
    <xf numFmtId="0" fontId="17" fillId="11" borderId="5" xfId="0" applyFont="1" applyFill="1" applyBorder="1" applyAlignment="1" applyProtection="1">
      <alignment horizontal="center" vertical="center" wrapText="1" readingOrder="1"/>
      <protection hidden="1"/>
    </xf>
    <xf numFmtId="0" fontId="17" fillId="11" borderId="6" xfId="0" applyFont="1" applyFill="1" applyBorder="1" applyAlignment="1" applyProtection="1">
      <alignment horizontal="center" vertical="center" wrapText="1" readingOrder="1"/>
      <protection hidden="1"/>
    </xf>
    <xf numFmtId="0" fontId="17" fillId="11" borderId="8" xfId="0" applyFont="1" applyFill="1" applyBorder="1" applyAlignment="1" applyProtection="1">
      <alignment horizontal="center" vertical="center" wrapText="1" readingOrder="1"/>
      <protection hidden="1"/>
    </xf>
    <xf numFmtId="0" fontId="17" fillId="11" borderId="7" xfId="0" applyFont="1" applyFill="1" applyBorder="1" applyAlignment="1" applyProtection="1">
      <alignment horizontal="center" vertical="center" wrapText="1" readingOrder="1"/>
      <protection hidden="1"/>
    </xf>
    <xf numFmtId="0" fontId="17" fillId="11" borderId="2" xfId="0" applyFont="1" applyFill="1" applyBorder="1" applyAlignment="1" applyProtection="1">
      <alignment horizontal="center" vertical="center" wrapText="1" readingOrder="1"/>
      <protection hidden="1"/>
    </xf>
    <xf numFmtId="0" fontId="17" fillId="11" borderId="9" xfId="0" applyFont="1" applyFill="1" applyBorder="1" applyAlignment="1" applyProtection="1">
      <alignment horizontal="center" vertical="center" wrapText="1" readingOrder="1"/>
      <protection hidden="1"/>
    </xf>
    <xf numFmtId="0" fontId="17" fillId="11" borderId="3" xfId="0" applyFont="1" applyFill="1" applyBorder="1" applyAlignment="1" applyProtection="1">
      <alignment horizontal="center" vertical="center" wrapText="1" readingOrder="1"/>
      <protection hidden="1"/>
    </xf>
    <xf numFmtId="0" fontId="16" fillId="10" borderId="0" xfId="0" applyFont="1" applyFill="1" applyAlignment="1">
      <alignment horizontal="center" vertical="center" wrapText="1" readingOrder="1"/>
    </xf>
    <xf numFmtId="0" fontId="15" fillId="0" borderId="2" xfId="0" applyFont="1" applyBorder="1" applyAlignment="1">
      <alignment horizontal="center" vertical="center" wrapText="1"/>
    </xf>
    <xf numFmtId="0" fontId="15" fillId="0" borderId="9" xfId="0" applyFont="1" applyBorder="1" applyAlignment="1">
      <alignment horizontal="center" vertical="center"/>
    </xf>
    <xf numFmtId="0" fontId="15" fillId="0" borderId="3" xfId="0" applyFont="1" applyBorder="1" applyAlignment="1">
      <alignment horizontal="center" vertical="center"/>
    </xf>
    <xf numFmtId="0" fontId="15" fillId="0" borderId="4" xfId="0" applyFont="1" applyBorder="1" applyAlignment="1">
      <alignment horizontal="center" vertical="center"/>
    </xf>
    <xf numFmtId="0" fontId="15" fillId="0" borderId="0" xfId="0" applyFont="1" applyAlignment="1">
      <alignment horizontal="center" vertical="center"/>
    </xf>
    <xf numFmtId="0" fontId="15" fillId="0" borderId="5" xfId="0" applyFont="1" applyBorder="1" applyAlignment="1">
      <alignment horizontal="center" vertical="center"/>
    </xf>
    <xf numFmtId="0" fontId="15" fillId="0" borderId="6" xfId="0" applyFont="1" applyBorder="1" applyAlignment="1">
      <alignment horizontal="center" vertical="center"/>
    </xf>
    <xf numFmtId="0" fontId="15" fillId="0" borderId="8" xfId="0" applyFont="1" applyBorder="1" applyAlignment="1">
      <alignment horizontal="center" vertical="center"/>
    </xf>
    <xf numFmtId="0" fontId="15" fillId="0" borderId="7" xfId="0" applyFont="1" applyBorder="1" applyAlignment="1">
      <alignment horizontal="center" vertical="center"/>
    </xf>
    <xf numFmtId="0" fontId="15" fillId="0" borderId="9" xfId="0" applyFont="1" applyBorder="1" applyAlignment="1">
      <alignment horizontal="center" vertical="center" wrapText="1"/>
    </xf>
    <xf numFmtId="0" fontId="16" fillId="10" borderId="0" xfId="0" applyFont="1" applyFill="1" applyAlignment="1">
      <alignment horizontal="center" vertical="center" textRotation="90" wrapText="1" readingOrder="1"/>
    </xf>
    <xf numFmtId="0" fontId="16" fillId="10" borderId="5" xfId="0" applyFont="1" applyFill="1" applyBorder="1" applyAlignment="1">
      <alignment horizontal="center" vertical="center" textRotation="90" wrapText="1" readingOrder="1"/>
    </xf>
    <xf numFmtId="0" fontId="18" fillId="12" borderId="10" xfId="0" applyFont="1" applyFill="1" applyBorder="1" applyAlignment="1">
      <alignment horizontal="center" vertical="center" wrapText="1" readingOrder="1"/>
    </xf>
    <xf numFmtId="0" fontId="18" fillId="12" borderId="11" xfId="0" applyFont="1" applyFill="1" applyBorder="1" applyAlignment="1">
      <alignment horizontal="center" vertical="center" wrapText="1" readingOrder="1"/>
    </xf>
    <xf numFmtId="0" fontId="18" fillId="12" borderId="12" xfId="0" applyFont="1" applyFill="1" applyBorder="1" applyAlignment="1">
      <alignment horizontal="center" vertical="center" wrapText="1" readingOrder="1"/>
    </xf>
    <xf numFmtId="0" fontId="18" fillId="12" borderId="13" xfId="0" applyFont="1" applyFill="1" applyBorder="1" applyAlignment="1">
      <alignment horizontal="center" vertical="center" wrapText="1" readingOrder="1"/>
    </xf>
    <xf numFmtId="0" fontId="18" fillId="12" borderId="0" xfId="0" applyFont="1" applyFill="1" applyAlignment="1">
      <alignment horizontal="center" vertical="center" wrapText="1" readingOrder="1"/>
    </xf>
    <xf numFmtId="0" fontId="18" fillId="12" borderId="14" xfId="0" applyFont="1" applyFill="1" applyBorder="1" applyAlignment="1">
      <alignment horizontal="center" vertical="center" wrapText="1" readingOrder="1"/>
    </xf>
    <xf numFmtId="0" fontId="18" fillId="12" borderId="15" xfId="0" applyFont="1" applyFill="1" applyBorder="1" applyAlignment="1">
      <alignment horizontal="center" vertical="center" wrapText="1" readingOrder="1"/>
    </xf>
    <xf numFmtId="0" fontId="18" fillId="12" borderId="16" xfId="0" applyFont="1" applyFill="1" applyBorder="1" applyAlignment="1">
      <alignment horizontal="center" vertical="center" wrapText="1" readingOrder="1"/>
    </xf>
    <xf numFmtId="0" fontId="18" fillId="12" borderId="17" xfId="0" applyFont="1" applyFill="1" applyBorder="1" applyAlignment="1">
      <alignment horizontal="center" vertical="center" wrapText="1" readingOrder="1"/>
    </xf>
    <xf numFmtId="0" fontId="18" fillId="11" borderId="10" xfId="0" applyFont="1" applyFill="1" applyBorder="1" applyAlignment="1">
      <alignment horizontal="center" vertical="center" wrapText="1" readingOrder="1"/>
    </xf>
    <xf numFmtId="0" fontId="18" fillId="11" borderId="11" xfId="0" applyFont="1" applyFill="1" applyBorder="1" applyAlignment="1">
      <alignment horizontal="center" vertical="center" wrapText="1" readingOrder="1"/>
    </xf>
    <xf numFmtId="0" fontId="18" fillId="11" borderId="12" xfId="0" applyFont="1" applyFill="1" applyBorder="1" applyAlignment="1">
      <alignment horizontal="center" vertical="center" wrapText="1" readingOrder="1"/>
    </xf>
    <xf numFmtId="0" fontId="18" fillId="11" borderId="13" xfId="0" applyFont="1" applyFill="1" applyBorder="1" applyAlignment="1">
      <alignment horizontal="center" vertical="center" wrapText="1" readingOrder="1"/>
    </xf>
    <xf numFmtId="0" fontId="18" fillId="11" borderId="0" xfId="0" applyFont="1" applyFill="1" applyAlignment="1">
      <alignment horizontal="center" vertical="center" wrapText="1" readingOrder="1"/>
    </xf>
    <xf numFmtId="0" fontId="18" fillId="11" borderId="14" xfId="0" applyFont="1" applyFill="1" applyBorder="1" applyAlignment="1">
      <alignment horizontal="center" vertical="center" wrapText="1" readingOrder="1"/>
    </xf>
    <xf numFmtId="0" fontId="18" fillId="11" borderId="15" xfId="0" applyFont="1" applyFill="1" applyBorder="1" applyAlignment="1">
      <alignment horizontal="center" vertical="center" wrapText="1" readingOrder="1"/>
    </xf>
    <xf numFmtId="0" fontId="18" fillId="11" borderId="16" xfId="0" applyFont="1" applyFill="1" applyBorder="1" applyAlignment="1">
      <alignment horizontal="center" vertical="center" wrapText="1" readingOrder="1"/>
    </xf>
    <xf numFmtId="0" fontId="18" fillId="11" borderId="17" xfId="0" applyFont="1" applyFill="1" applyBorder="1" applyAlignment="1">
      <alignment horizontal="center" vertical="center" wrapText="1" readingOrder="1"/>
    </xf>
    <xf numFmtId="0" fontId="18" fillId="13" borderId="10" xfId="0" applyFont="1" applyFill="1" applyBorder="1" applyAlignment="1">
      <alignment horizontal="center" vertical="center" wrapText="1" readingOrder="1"/>
    </xf>
    <xf numFmtId="0" fontId="18" fillId="13" borderId="11" xfId="0" applyFont="1" applyFill="1" applyBorder="1" applyAlignment="1">
      <alignment horizontal="center" vertical="center" wrapText="1" readingOrder="1"/>
    </xf>
    <xf numFmtId="0" fontId="18" fillId="13" borderId="12" xfId="0" applyFont="1" applyFill="1" applyBorder="1" applyAlignment="1">
      <alignment horizontal="center" vertical="center" wrapText="1" readingOrder="1"/>
    </xf>
    <xf numFmtId="0" fontId="18" fillId="13" borderId="13" xfId="0" applyFont="1" applyFill="1" applyBorder="1" applyAlignment="1">
      <alignment horizontal="center" vertical="center" wrapText="1" readingOrder="1"/>
    </xf>
    <xf numFmtId="0" fontId="18" fillId="13" borderId="0" xfId="0" applyFont="1" applyFill="1" applyAlignment="1">
      <alignment horizontal="center" vertical="center" wrapText="1" readingOrder="1"/>
    </xf>
    <xf numFmtId="0" fontId="18" fillId="13" borderId="14" xfId="0" applyFont="1" applyFill="1" applyBorder="1" applyAlignment="1">
      <alignment horizontal="center" vertical="center" wrapText="1" readingOrder="1"/>
    </xf>
    <xf numFmtId="0" fontId="18" fillId="13" borderId="15" xfId="0" applyFont="1" applyFill="1" applyBorder="1" applyAlignment="1">
      <alignment horizontal="center" vertical="center" wrapText="1" readingOrder="1"/>
    </xf>
    <xf numFmtId="0" fontId="18" fillId="13" borderId="16" xfId="0" applyFont="1" applyFill="1" applyBorder="1" applyAlignment="1">
      <alignment horizontal="center" vertical="center" wrapText="1" readingOrder="1"/>
    </xf>
    <xf numFmtId="0" fontId="18" fillId="13" borderId="17" xfId="0" applyFont="1" applyFill="1" applyBorder="1" applyAlignment="1">
      <alignment horizontal="center" vertical="center" wrapText="1" readingOrder="1"/>
    </xf>
    <xf numFmtId="0" fontId="18" fillId="5" borderId="10" xfId="0" applyFont="1" applyFill="1" applyBorder="1" applyAlignment="1">
      <alignment horizontal="center" vertical="center" wrapText="1" readingOrder="1"/>
    </xf>
    <xf numFmtId="0" fontId="18" fillId="5" borderId="11" xfId="0" applyFont="1" applyFill="1" applyBorder="1" applyAlignment="1">
      <alignment horizontal="center" vertical="center" wrapText="1" readingOrder="1"/>
    </xf>
    <xf numFmtId="0" fontId="18" fillId="5" borderId="12" xfId="0" applyFont="1" applyFill="1" applyBorder="1" applyAlignment="1">
      <alignment horizontal="center" vertical="center" wrapText="1" readingOrder="1"/>
    </xf>
    <xf numFmtId="0" fontId="18" fillId="5" borderId="13" xfId="0" applyFont="1" applyFill="1" applyBorder="1" applyAlignment="1">
      <alignment horizontal="center" vertical="center" wrapText="1" readingOrder="1"/>
    </xf>
    <xf numFmtId="0" fontId="18" fillId="5" borderId="0" xfId="0" applyFont="1" applyFill="1" applyAlignment="1">
      <alignment horizontal="center" vertical="center" wrapText="1" readingOrder="1"/>
    </xf>
    <xf numFmtId="0" fontId="18" fillId="5" borderId="14" xfId="0" applyFont="1" applyFill="1" applyBorder="1" applyAlignment="1">
      <alignment horizontal="center" vertical="center" wrapText="1" readingOrder="1"/>
    </xf>
    <xf numFmtId="0" fontId="18" fillId="5" borderId="15" xfId="0" applyFont="1" applyFill="1" applyBorder="1" applyAlignment="1">
      <alignment horizontal="center" vertical="center" wrapText="1" readingOrder="1"/>
    </xf>
    <xf numFmtId="0" fontId="18" fillId="5" borderId="16" xfId="0" applyFont="1" applyFill="1" applyBorder="1" applyAlignment="1">
      <alignment horizontal="center" vertical="center" wrapText="1" readingOrder="1"/>
    </xf>
    <xf numFmtId="0" fontId="18" fillId="5" borderId="17" xfId="0" applyFont="1" applyFill="1" applyBorder="1" applyAlignment="1">
      <alignment horizontal="center" vertical="center" wrapText="1" readingOrder="1"/>
    </xf>
    <xf numFmtId="0" fontId="19" fillId="0" borderId="0" xfId="0" applyFont="1" applyAlignment="1">
      <alignment horizontal="center" vertical="center"/>
    </xf>
    <xf numFmtId="0" fontId="26" fillId="9" borderId="18" xfId="0" applyFont="1" applyFill="1" applyBorder="1" applyAlignment="1">
      <alignment horizontal="center" vertical="center" wrapText="1" readingOrder="1"/>
    </xf>
    <xf numFmtId="0" fontId="34" fillId="0" borderId="0" xfId="0" applyFont="1" applyAlignment="1">
      <alignment horizontal="center" vertical="center"/>
    </xf>
    <xf numFmtId="0" fontId="25" fillId="5" borderId="18" xfId="0" applyFont="1" applyFill="1" applyBorder="1" applyAlignment="1">
      <alignment horizontal="center" vertical="center" wrapText="1" readingOrder="1"/>
    </xf>
    <xf numFmtId="0" fontId="25" fillId="7" borderId="18" xfId="0" applyFont="1" applyFill="1" applyBorder="1" applyAlignment="1">
      <alignment horizontal="center" vertical="center" wrapText="1" readingOrder="1"/>
    </xf>
    <xf numFmtId="0" fontId="25" fillId="4" borderId="18" xfId="0" applyFont="1" applyFill="1" applyBorder="1" applyAlignment="1">
      <alignment horizontal="center" vertical="center" wrapText="1" readingOrder="1"/>
    </xf>
    <xf numFmtId="0" fontId="25" fillId="8" borderId="18" xfId="0" applyFont="1" applyFill="1" applyBorder="1" applyAlignment="1">
      <alignment horizontal="center" vertical="center" wrapText="1" readingOrder="1"/>
    </xf>
    <xf numFmtId="0" fontId="32" fillId="16" borderId="20" xfId="0" applyFont="1" applyFill="1" applyBorder="1" applyAlignment="1">
      <alignment horizontal="center" vertical="center" wrapText="1" readingOrder="1"/>
    </xf>
    <xf numFmtId="0" fontId="32" fillId="16" borderId="21" xfId="0" applyFont="1" applyFill="1" applyBorder="1" applyAlignment="1">
      <alignment horizontal="center" vertical="center" wrapText="1" readingOrder="1"/>
    </xf>
    <xf numFmtId="0" fontId="32" fillId="16" borderId="32" xfId="0" applyFont="1" applyFill="1" applyBorder="1" applyAlignment="1">
      <alignment horizontal="center" vertical="center" wrapText="1" readingOrder="1"/>
    </xf>
    <xf numFmtId="0" fontId="27" fillId="3" borderId="0" xfId="0" applyFont="1" applyFill="1" applyAlignment="1">
      <alignment horizontal="justify" vertical="center" wrapText="1"/>
    </xf>
    <xf numFmtId="0" fontId="29" fillId="16" borderId="29" xfId="0" applyFont="1" applyFill="1" applyBorder="1" applyAlignment="1">
      <alignment horizontal="center" vertical="center" wrapText="1" readingOrder="1"/>
    </xf>
    <xf numFmtId="0" fontId="29" fillId="16" borderId="30" xfId="0" applyFont="1" applyFill="1" applyBorder="1" applyAlignment="1">
      <alignment horizontal="center" vertical="center" wrapText="1" readingOrder="1"/>
    </xf>
    <xf numFmtId="0" fontId="29" fillId="3" borderId="27" xfId="0" applyFont="1" applyFill="1" applyBorder="1" applyAlignment="1">
      <alignment horizontal="center" vertical="center" wrapText="1" readingOrder="1"/>
    </xf>
    <xf numFmtId="0" fontId="29" fillId="3" borderId="22" xfId="0" applyFont="1" applyFill="1" applyBorder="1" applyAlignment="1">
      <alignment horizontal="center" vertical="center" wrapText="1" readingOrder="1"/>
    </xf>
    <xf numFmtId="0" fontId="29" fillId="3" borderId="19" xfId="0" applyFont="1" applyFill="1" applyBorder="1" applyAlignment="1">
      <alignment horizontal="center" vertical="center" wrapText="1" readingOrder="1"/>
    </xf>
    <xf numFmtId="0" fontId="29" fillId="3" borderId="18" xfId="0" applyFont="1" applyFill="1" applyBorder="1" applyAlignment="1">
      <alignment horizontal="center" vertical="center" wrapText="1" readingOrder="1"/>
    </xf>
    <xf numFmtId="0" fontId="29" fillId="3" borderId="24" xfId="0" applyFont="1" applyFill="1" applyBorder="1" applyAlignment="1">
      <alignment horizontal="center" vertical="center" wrapText="1" readingOrder="1"/>
    </xf>
    <xf numFmtId="0" fontId="29" fillId="3" borderId="25" xfId="0" applyFont="1" applyFill="1" applyBorder="1" applyAlignment="1">
      <alignment horizontal="center" vertical="center" wrapText="1" readingOrder="1"/>
    </xf>
  </cellXfs>
  <cellStyles count="5">
    <cellStyle name="Normal" xfId="0" builtinId="0"/>
    <cellStyle name="Normal - Style1 2" xfId="2" xr:uid="{00000000-0005-0000-0000-000001000000}"/>
    <cellStyle name="Normal 2" xfId="4" xr:uid="{00000000-0005-0000-0000-000002000000}"/>
    <cellStyle name="Normal 2 2" xfId="3" xr:uid="{00000000-0005-0000-0000-000003000000}"/>
    <cellStyle name="Porcentaje" xfId="1" builtinId="5"/>
  </cellStyles>
  <dxfs count="210">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C00000"/>
        </patternFill>
      </fill>
    </dxf>
    <dxf>
      <fill>
        <patternFill>
          <bgColor rgb="FFFFFF00"/>
        </patternFill>
      </fill>
    </dxf>
    <dxf>
      <fill>
        <patternFill>
          <bgColor rgb="FF92D05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rgb="FFFFFF00"/>
        </patternFill>
      </fill>
    </dxf>
    <dxf>
      <fill>
        <patternFill>
          <bgColor rgb="FF92D05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C00000"/>
        </patternFill>
      </fill>
    </dxf>
    <dxf>
      <fill>
        <patternFill>
          <bgColor rgb="FFFFFF00"/>
        </patternFill>
      </fill>
    </dxf>
    <dxf>
      <fill>
        <patternFill>
          <bgColor theme="9" tint="-0.24994659260841701"/>
        </patternFill>
      </fill>
    </dxf>
    <dxf>
      <fill>
        <patternFill>
          <bgColor rgb="FF92D050"/>
        </patternFill>
      </fill>
    </dxf>
    <dxf>
      <fill>
        <patternFill>
          <bgColor rgb="FFFFC000"/>
        </patternFill>
      </fill>
    </dxf>
    <dxf>
      <fill>
        <patternFill>
          <bgColor rgb="FFFFFF66"/>
        </patternFill>
      </fill>
    </dxf>
    <dxf>
      <font>
        <color auto="1"/>
      </font>
      <fill>
        <patternFill>
          <bgColor rgb="FF92D050"/>
        </patternFill>
      </fill>
    </dxf>
    <dxf>
      <fill>
        <patternFill>
          <bgColor rgb="FF00B050"/>
        </patternFill>
      </fill>
    </dxf>
    <dxf>
      <fill>
        <patternFill>
          <bgColor rgb="FFFF0000"/>
        </patternFill>
      </fill>
    </dxf>
    <dxf>
      <font>
        <color auto="1"/>
      </font>
      <fill>
        <patternFill>
          <bgColor rgb="FF92D050"/>
        </patternFill>
      </fill>
    </dxf>
    <dxf>
      <fill>
        <patternFill>
          <bgColor rgb="FFFF0000"/>
        </patternFill>
      </fill>
    </dxf>
    <dxf>
      <fill>
        <patternFill>
          <bgColor rgb="FFFFFF66"/>
        </patternFill>
      </fill>
    </dxf>
    <dxf>
      <fill>
        <patternFill>
          <bgColor rgb="FF00B050"/>
        </patternFill>
      </fill>
    </dxf>
    <dxf>
      <fill>
        <patternFill>
          <bgColor rgb="FFFFC000"/>
        </patternFill>
      </fill>
    </dxf>
    <dxf>
      <fill>
        <patternFill>
          <bgColor rgb="FF00B050"/>
        </patternFill>
      </fill>
    </dxf>
    <dxf>
      <font>
        <color auto="1"/>
      </font>
      <fill>
        <patternFill>
          <bgColor rgb="FF92D050"/>
        </patternFill>
      </fill>
    </dxf>
    <dxf>
      <fill>
        <patternFill>
          <bgColor rgb="FFFFFF66"/>
        </patternFill>
      </fill>
    </dxf>
    <dxf>
      <fill>
        <patternFill>
          <bgColor rgb="FFFFC000"/>
        </patternFill>
      </fill>
    </dxf>
    <dxf>
      <fill>
        <patternFill>
          <bgColor rgb="FFFF0000"/>
        </patternFill>
      </fill>
    </dxf>
    <dxf>
      <fill>
        <patternFill>
          <bgColor rgb="FFFFC000"/>
        </patternFill>
      </fill>
    </dxf>
    <dxf>
      <fill>
        <patternFill>
          <bgColor rgb="FF00B050"/>
        </patternFill>
      </fill>
    </dxf>
    <dxf>
      <font>
        <color auto="1"/>
      </font>
      <fill>
        <patternFill>
          <bgColor rgb="FF92D050"/>
        </patternFill>
      </fill>
    </dxf>
    <dxf>
      <fill>
        <patternFill>
          <bgColor rgb="FFFF0000"/>
        </patternFill>
      </fill>
    </dxf>
    <dxf>
      <fill>
        <patternFill>
          <bgColor rgb="FFFFFF66"/>
        </patternFill>
      </fill>
    </dxf>
    <dxf>
      <fill>
        <patternFill>
          <bgColor rgb="FF00B050"/>
        </patternFill>
      </fill>
    </dxf>
    <dxf>
      <fill>
        <patternFill>
          <bgColor rgb="FFFFFF66"/>
        </patternFill>
      </fill>
    </dxf>
    <dxf>
      <fill>
        <patternFill>
          <bgColor rgb="FFFF0000"/>
        </patternFill>
      </fill>
    </dxf>
    <dxf>
      <fill>
        <patternFill>
          <bgColor rgb="FFFFC000"/>
        </patternFill>
      </fill>
    </dxf>
    <dxf>
      <font>
        <color auto="1"/>
      </font>
      <fill>
        <patternFill>
          <bgColor rgb="FF92D050"/>
        </patternFill>
      </fill>
    </dxf>
    <dxf>
      <font>
        <color auto="1"/>
      </font>
      <fill>
        <patternFill>
          <bgColor rgb="FF92D050"/>
        </patternFill>
      </fill>
    </dxf>
    <dxf>
      <fill>
        <patternFill>
          <bgColor rgb="FFFFFF66"/>
        </patternFill>
      </fill>
    </dxf>
    <dxf>
      <fill>
        <patternFill>
          <bgColor rgb="FF00B050"/>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C000"/>
        </patternFill>
      </fill>
    </dxf>
    <dxf>
      <font>
        <color auto="1"/>
      </font>
      <fill>
        <patternFill>
          <bgColor rgb="FF92D050"/>
        </patternFill>
      </fill>
    </dxf>
    <dxf>
      <fill>
        <patternFill>
          <bgColor rgb="FF00B050"/>
        </patternFill>
      </fill>
    </dxf>
    <dxf>
      <fill>
        <patternFill>
          <bgColor rgb="FFFFFF66"/>
        </patternFill>
      </fill>
    </dxf>
    <dxf>
      <fill>
        <patternFill>
          <bgColor rgb="FFFF0000"/>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FFC000"/>
        </patternFill>
      </fill>
    </dxf>
    <dxf>
      <fill>
        <patternFill>
          <bgColor rgb="FFFFFF66"/>
        </patternFill>
      </fill>
    </dxf>
    <dxf>
      <fill>
        <patternFill>
          <bgColor rgb="FFFF0000"/>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C000"/>
        </patternFill>
      </fill>
    </dxf>
    <dxf>
      <fill>
        <patternFill>
          <bgColor rgb="FFFF0000"/>
        </patternFill>
      </fill>
    </dxf>
    <dxf>
      <fill>
        <patternFill>
          <bgColor rgb="FF00B050"/>
        </patternFill>
      </fill>
    </dxf>
    <dxf>
      <fill>
        <patternFill>
          <bgColor rgb="FFFFFF66"/>
        </patternFill>
      </fill>
    </dxf>
    <dxf>
      <font>
        <color auto="1"/>
      </font>
      <fill>
        <patternFill>
          <bgColor rgb="FF92D05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C000"/>
        </patternFill>
      </fill>
    </dxf>
    <dxf>
      <fill>
        <patternFill>
          <bgColor rgb="FF00B050"/>
        </patternFill>
      </fill>
    </dxf>
    <dxf>
      <font>
        <color auto="1"/>
      </font>
      <fill>
        <patternFill>
          <bgColor rgb="FF92D050"/>
        </patternFill>
      </fill>
    </dxf>
    <dxf>
      <fill>
        <patternFill>
          <bgColor rgb="FFFFFF66"/>
        </patternFill>
      </fill>
    </dxf>
    <dxf>
      <fill>
        <patternFill>
          <bgColor rgb="FF00B050"/>
        </patternFill>
      </fill>
    </dxf>
    <dxf>
      <fill>
        <patternFill>
          <bgColor rgb="FFFFFF66"/>
        </patternFill>
      </fill>
    </dxf>
    <dxf>
      <font>
        <color auto="1"/>
      </font>
      <fill>
        <patternFill>
          <bgColor rgb="FF92D050"/>
        </patternFill>
      </fill>
    </dxf>
    <dxf>
      <fill>
        <patternFill>
          <bgColor rgb="FFFF0000"/>
        </patternFill>
      </fill>
    </dxf>
    <dxf>
      <fill>
        <patternFill>
          <bgColor rgb="FFFFC00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FFFF00"/>
        </patternFill>
      </fill>
    </dxf>
    <dxf>
      <fill>
        <patternFill>
          <bgColor rgb="FF92D050"/>
        </patternFill>
      </fill>
    </dxf>
    <dxf>
      <fill>
        <patternFill>
          <bgColor rgb="FFC00000"/>
        </patternFill>
      </fill>
    </dxf>
    <dxf>
      <fill>
        <patternFill>
          <bgColor theme="9" tint="-0.24994659260841701"/>
        </patternFill>
      </fill>
    </dxf>
    <dxf>
      <fill>
        <patternFill>
          <bgColor rgb="FF92D050"/>
        </patternFill>
      </fill>
    </dxf>
    <dxf>
      <fill>
        <patternFill>
          <bgColor rgb="FFC00000"/>
        </patternFill>
      </fill>
    </dxf>
    <dxf>
      <fill>
        <patternFill>
          <bgColor theme="9" tint="-0.24994659260841701"/>
        </patternFill>
      </fill>
    </dxf>
    <dxf>
      <fill>
        <patternFill>
          <bgColor rgb="FFFFFF00"/>
        </patternFill>
      </fill>
    </dxf>
    <dxf>
      <fill>
        <patternFill>
          <bgColor theme="9" tint="-0.24994659260841701"/>
        </patternFill>
      </fill>
    </dxf>
    <dxf>
      <fill>
        <patternFill>
          <bgColor rgb="FF92D050"/>
        </patternFill>
      </fill>
    </dxf>
    <dxf>
      <fill>
        <patternFill>
          <bgColor rgb="FFFFFF00"/>
        </patternFill>
      </fill>
    </dxf>
    <dxf>
      <fill>
        <patternFill>
          <bgColor rgb="FFC00000"/>
        </patternFill>
      </fill>
    </dxf>
    <dxf>
      <fill>
        <patternFill>
          <bgColor theme="9" tint="-0.24994659260841701"/>
        </patternFill>
      </fill>
    </dxf>
    <dxf>
      <fill>
        <patternFill>
          <bgColor rgb="FF92D050"/>
        </patternFill>
      </fill>
    </dxf>
    <dxf>
      <fill>
        <patternFill>
          <bgColor rgb="FFC00000"/>
        </patternFill>
      </fill>
    </dxf>
    <dxf>
      <fill>
        <patternFill>
          <bgColor rgb="FFFFFF0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theme="9" tint="-0.24994659260841701"/>
        </patternFill>
      </fill>
    </dxf>
    <dxf>
      <fill>
        <patternFill>
          <bgColor rgb="FFC00000"/>
        </patternFill>
      </fill>
    </dxf>
    <dxf>
      <fill>
        <patternFill>
          <bgColor rgb="FFFFFF00"/>
        </patternFill>
      </fill>
    </dxf>
    <dxf>
      <fill>
        <patternFill>
          <bgColor rgb="FF92D05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FFFF66"/>
        </patternFill>
      </fill>
    </dxf>
    <dxf>
      <fill>
        <patternFill>
          <bgColor rgb="FFFFC000"/>
        </patternFill>
      </fill>
    </dxf>
    <dxf>
      <fill>
        <patternFill>
          <bgColor rgb="FFFF0000"/>
        </patternFill>
      </fill>
    </dxf>
    <dxf>
      <fill>
        <patternFill>
          <bgColor rgb="FF00B050"/>
        </patternFill>
      </fill>
    </dxf>
    <dxf>
      <font>
        <color auto="1"/>
      </font>
      <fill>
        <patternFill>
          <bgColor rgb="FF92D050"/>
        </patternFill>
      </fill>
    </dxf>
    <dxf>
      <fill>
        <patternFill>
          <bgColor rgb="FFFFC000"/>
        </patternFill>
      </fill>
    </dxf>
    <dxf>
      <fill>
        <patternFill>
          <bgColor rgb="FFFF0000"/>
        </patternFill>
      </fill>
    </dxf>
    <dxf>
      <fill>
        <patternFill>
          <bgColor rgb="FFFFFF66"/>
        </patternFill>
      </fill>
    </dxf>
    <dxf>
      <fill>
        <patternFill>
          <bgColor rgb="FF00B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FFC000"/>
        </patternFill>
      </fill>
    </dxf>
    <dxf>
      <fill>
        <patternFill>
          <bgColor rgb="FFFF0000"/>
        </patternFill>
      </fill>
    </dxf>
    <dxf>
      <fill>
        <patternFill>
          <bgColor rgb="FFFFFF66"/>
        </patternFill>
      </fill>
    </dxf>
    <dxf>
      <fill>
        <patternFill>
          <bgColor rgb="FF00B050"/>
        </patternFill>
      </fill>
    </dxf>
    <dxf>
      <font>
        <color auto="1"/>
      </font>
      <fill>
        <patternFill>
          <bgColor rgb="FF92D050"/>
        </patternFill>
      </fill>
    </dxf>
    <dxf>
      <font>
        <color auto="1"/>
      </font>
      <fill>
        <patternFill>
          <bgColor rgb="FF92D050"/>
        </patternFill>
      </fill>
    </dxf>
    <dxf>
      <fill>
        <patternFill>
          <bgColor rgb="FF00B050"/>
        </patternFill>
      </fill>
    </dxf>
    <dxf>
      <fill>
        <patternFill>
          <bgColor rgb="FFFFC000"/>
        </patternFill>
      </fill>
    </dxf>
    <dxf>
      <fill>
        <patternFill>
          <bgColor rgb="FFFFFF66"/>
        </patternFill>
      </fill>
    </dxf>
    <dxf>
      <fill>
        <patternFill>
          <bgColor rgb="FFFF000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0000"/>
        </patternFill>
      </fill>
    </dxf>
    <dxf>
      <fill>
        <patternFill>
          <bgColor rgb="FFFFC000"/>
        </patternFill>
      </fill>
    </dxf>
    <dxf>
      <fill>
        <patternFill>
          <bgColor rgb="FF00B050"/>
        </patternFill>
      </fill>
    </dxf>
    <dxf>
      <font>
        <color auto="1"/>
      </font>
      <fill>
        <patternFill>
          <bgColor rgb="FF92D050"/>
        </patternFill>
      </fill>
    </dxf>
    <dxf>
      <font>
        <color auto="1"/>
      </font>
      <fill>
        <patternFill>
          <bgColor rgb="FF92D050"/>
        </patternFill>
      </fill>
    </dxf>
    <dxf>
      <fill>
        <patternFill>
          <bgColor rgb="FFFFFF66"/>
        </patternFill>
      </fill>
    </dxf>
    <dxf>
      <fill>
        <patternFill>
          <bgColor rgb="FF00B050"/>
        </patternFill>
      </fill>
    </dxf>
    <dxf>
      <fill>
        <patternFill>
          <bgColor rgb="FFFF0000"/>
        </patternFill>
      </fill>
    </dxf>
    <dxf>
      <fill>
        <patternFill>
          <bgColor rgb="FFFFC00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ill>
        <patternFill>
          <bgColor rgb="FFFF0000"/>
        </patternFill>
      </fill>
    </dxf>
    <dxf>
      <fill>
        <patternFill>
          <bgColor rgb="FFFFC000"/>
        </patternFill>
      </fill>
    </dxf>
    <dxf>
      <fill>
        <patternFill>
          <bgColor rgb="FFFFFF66"/>
        </patternFill>
      </fill>
    </dxf>
    <dxf>
      <font>
        <color auto="1"/>
      </font>
      <fill>
        <patternFill>
          <bgColor rgb="FF92D050"/>
        </patternFill>
      </fill>
    </dxf>
    <dxf>
      <fill>
        <patternFill>
          <bgColor rgb="FF00B050"/>
        </patternFill>
      </fill>
    </dxf>
    <dxf>
      <fill>
        <patternFill>
          <bgColor rgb="FF00B050"/>
        </patternFill>
      </fill>
    </dxf>
    <dxf>
      <fill>
        <patternFill>
          <bgColor rgb="FFFFC000"/>
        </patternFill>
      </fill>
    </dxf>
    <dxf>
      <fill>
        <patternFill>
          <bgColor rgb="FFFF0000"/>
        </patternFill>
      </fill>
    </dxf>
    <dxf>
      <fill>
        <patternFill>
          <bgColor rgb="FFFFFF66"/>
        </patternFill>
      </fill>
    </dxf>
    <dxf>
      <font>
        <color auto="1"/>
      </font>
      <fill>
        <patternFill>
          <bgColor rgb="FF92D050"/>
        </patternFill>
      </fill>
    </dxf>
    <dxf>
      <fill>
        <patternFill>
          <bgColor rgb="FFFF0000"/>
        </patternFill>
      </fill>
    </dxf>
    <dxf>
      <fill>
        <patternFill>
          <bgColor rgb="FFFFFF66"/>
        </patternFill>
      </fill>
    </dxf>
    <dxf>
      <font>
        <color auto="1"/>
      </font>
      <fill>
        <patternFill>
          <bgColor rgb="FF92D050"/>
        </patternFill>
      </fill>
    </dxf>
    <dxf>
      <fill>
        <patternFill>
          <bgColor rgb="FF00B050"/>
        </patternFill>
      </fill>
    </dxf>
    <dxf>
      <fill>
        <patternFill>
          <bgColor rgb="FFFFC000"/>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Arial Narrow"/>
        <scheme val="none"/>
      </font>
      <fill>
        <patternFill patternType="none">
          <fgColor indexed="64"/>
          <bgColor indexed="65"/>
        </patternFill>
      </fill>
      <alignment horizontal="general" vertical="center" textRotation="0" wrapText="0" indent="0" justifyLastLine="0" shrinkToFit="0" readingOrder="0"/>
    </dxf>
  </dxfs>
  <tableStyles count="0" defaultTableStyle="TableStyleMedium2" defaultPivotStyle="PivotStyleLight16"/>
  <colors>
    <mruColors>
      <color rgb="FFFFCC00"/>
      <color rgb="FFFFFF66"/>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pivotCacheDefinition" Target="pivotCache/pivotCacheDefinition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eetMetadata" Target="metadata.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56029</xdr:colOff>
      <xdr:row>0</xdr:row>
      <xdr:rowOff>224117</xdr:rowOff>
    </xdr:from>
    <xdr:to>
      <xdr:col>0</xdr:col>
      <xdr:colOff>1013479</xdr:colOff>
      <xdr:row>3</xdr:row>
      <xdr:rowOff>111804</xdr:rowOff>
    </xdr:to>
    <xdr:pic>
      <xdr:nvPicPr>
        <xdr:cNvPr id="2" name="2 Imagen">
          <a:extLst>
            <a:ext uri="{FF2B5EF4-FFF2-40B4-BE49-F238E27FC236}">
              <a16:creationId xmlns:a16="http://schemas.microsoft.com/office/drawing/2014/main" id="{895FBBEB-B3D8-4539-A873-831E59B576F1}"/>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6029" y="224117"/>
          <a:ext cx="957450" cy="630637"/>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51954</xdr:colOff>
      <xdr:row>0</xdr:row>
      <xdr:rowOff>138546</xdr:rowOff>
    </xdr:from>
    <xdr:to>
      <xdr:col>0</xdr:col>
      <xdr:colOff>1009404</xdr:colOff>
      <xdr:row>3</xdr:row>
      <xdr:rowOff>30307</xdr:rowOff>
    </xdr:to>
    <xdr:pic>
      <xdr:nvPicPr>
        <xdr:cNvPr id="2" name="2 Imagen">
          <a:extLst>
            <a:ext uri="{FF2B5EF4-FFF2-40B4-BE49-F238E27FC236}">
              <a16:creationId xmlns:a16="http://schemas.microsoft.com/office/drawing/2014/main" id="{AF1FA0C6-34DA-4DD2-8A66-D2A03B4F7755}"/>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1954" y="138546"/>
          <a:ext cx="957450" cy="634711"/>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1063625</xdr:colOff>
      <xdr:row>0</xdr:row>
      <xdr:rowOff>125412</xdr:rowOff>
    </xdr:from>
    <xdr:to>
      <xdr:col>2</xdr:col>
      <xdr:colOff>401825</xdr:colOff>
      <xdr:row>3</xdr:row>
      <xdr:rowOff>131473</xdr:rowOff>
    </xdr:to>
    <xdr:pic>
      <xdr:nvPicPr>
        <xdr:cNvPr id="2" name="2 Imagen">
          <a:extLst>
            <a:ext uri="{FF2B5EF4-FFF2-40B4-BE49-F238E27FC236}">
              <a16:creationId xmlns:a16="http://schemas.microsoft.com/office/drawing/2014/main" id="{9CAAAA51-F288-4314-A169-58AA8D15E1BB}"/>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25563" y="125412"/>
          <a:ext cx="957450" cy="648999"/>
        </a:xfrm>
        <a:prstGeom prst="rect">
          <a:avLst/>
        </a:prstGeom>
        <a:noFill/>
        <a:ln>
          <a:noFill/>
        </a:ln>
      </xdr:spPr>
    </xdr:pic>
    <xdr:clientData/>
  </xdr:twoCellAnchor>
</xdr:wsDr>
</file>

<file path=xl/pivotCache/_rels/pivotCacheDefinition1.xml.rels><?xml version="1.0" encoding="UTF-8" standalone="yes"?>
<Relationships xmlns="http://schemas.openxmlformats.org/package/2006/relationships"><Relationship Id="rId3" Type="http://schemas.microsoft.com/office/2019/04/relationships/externalLinkLongPath" Target="https://isvimedgovco-my.sharepoint.com/Users/ATHLON/Documents/CONTRATO%20ISVIMED_CES%202021/DESARROLLO%20DE%20CONTRATO/MATRICES%20DE%20RIESGO%20EN%20ACTUALIZACION/MATRICES%20DE%20RIESGO/GESTION%20HUMANA/MATRIZ%20DE%20RIESGOS%20GESTI&#211;N%20HUMANA_v2021_FINAL.xlsx?173FB196" TargetMode="External"/><Relationship Id="rId2" Type="http://schemas.openxmlformats.org/officeDocument/2006/relationships/externalLinkPath" Target="file:///\\173FB196\MATRIZ%20DE%20RIESGOS%20GESTI&#211;N%20HUMANA_v2021_FINAL.xlsx" TargetMode="External"/><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ndres Marin" refreshedDate="44186.276661689815" createdVersion="6" refreshedVersion="6" minRefreshableVersion="3" recordCount="10" xr:uid="{23B207FB-AACA-4158-8C90-A13999A21E4E}">
  <cacheSource type="worksheet">
    <worksheetSource name="Tabla1" r:id="rId2"/>
  </cacheSource>
  <cacheFields count="2">
    <cacheField name="Criterios" numFmtId="0">
      <sharedItems count="2">
        <s v="Afectación Económica o presupuestal"/>
        <s v="Pérdida Reputacional"/>
      </sharedItems>
    </cacheField>
    <cacheField name="Subcriterios" numFmtId="0">
      <sharedItems count="10">
        <s v="Afectación menor a 10 SMLMV ."/>
        <s v="Entre 10 y 50 SMLMV "/>
        <s v="Entre 50 y 100 SMLMV "/>
        <s v="Entre 100 y 500 SMLMV "/>
        <s v="Mayor a 500 SMLMV "/>
        <s v="El riesgo afecta la imagen de alguna área de la organización"/>
        <s v="El riesgo afecta la imagen de la entidad internamente, de conocimiento general, nivel interno, de junta dircetiva y accionistas y/o de provedores"/>
        <s v="El riesgo afecta la imagen de la entidad con algunos usuarios de relevancia frente al logro de los objetivos"/>
        <s v="El riesgo afecta la imagen de de la entidad con efecto publicitario sostenido a nivel de sector administrativo, nivel departamental o municipal"/>
        <s v="El riesgo afecta la imagen de la entidad a nivel nacional, con efecto publicitarios sostenible a nivel país"/>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0">
  <r>
    <x v="0"/>
    <x v="0"/>
  </r>
  <r>
    <x v="0"/>
    <x v="1"/>
  </r>
  <r>
    <x v="0"/>
    <x v="2"/>
  </r>
  <r>
    <x v="0"/>
    <x v="3"/>
  </r>
  <r>
    <x v="0"/>
    <x v="4"/>
  </r>
  <r>
    <x v="1"/>
    <x v="5"/>
  </r>
  <r>
    <x v="1"/>
    <x v="6"/>
  </r>
  <r>
    <x v="1"/>
    <x v="7"/>
  </r>
  <r>
    <x v="1"/>
    <x v="8"/>
  </r>
  <r>
    <x v="1"/>
    <x v="9"/>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6242FF9C-BA41-4544-9A8B-459317183924}" name="TablaDinámica1" cacheId="0" applyNumberFormats="0" applyBorderFormats="0" applyFontFormats="0" applyPatternFormats="0" applyAlignmentFormats="0" applyWidthHeightFormats="1" dataCaption="Valores" updatedVersion="6" minRefreshableVersion="3" useAutoFormatting="1" rowGrandTotals="0" colGrandTotals="0" itemPrintTitles="1" createdVersion="6" indent="0" compact="0" outline="1" outlineData="1" compactData="0" multipleFieldFilters="0">
  <location ref="F208:G220" firstHeaderRow="1" firstDataRow="1" firstDataCol="2"/>
  <pivotFields count="2">
    <pivotField axis="axisRow" compact="0" showAll="0" defaultSubtotal="0">
      <items count="2">
        <item x="0"/>
        <item x="1"/>
      </items>
    </pivotField>
    <pivotField axis="axisRow" compact="0" showAll="0" defaultSubtotal="0">
      <items count="10">
        <item x="0"/>
        <item x="5"/>
        <item x="6"/>
        <item x="7"/>
        <item x="8"/>
        <item x="9"/>
        <item x="1"/>
        <item x="2"/>
        <item x="3"/>
        <item x="4"/>
      </items>
    </pivotField>
  </pivotFields>
  <rowFields count="2">
    <field x="0"/>
    <field x="1"/>
  </rowFields>
  <rowItems count="12">
    <i>
      <x/>
    </i>
    <i r="1">
      <x/>
    </i>
    <i r="1">
      <x v="6"/>
    </i>
    <i r="1">
      <x v="7"/>
    </i>
    <i r="1">
      <x v="8"/>
    </i>
    <i r="1">
      <x v="9"/>
    </i>
    <i>
      <x v="1"/>
    </i>
    <i r="1">
      <x v="1"/>
    </i>
    <i r="1">
      <x v="2"/>
    </i>
    <i r="1">
      <x v="3"/>
    </i>
    <i r="1">
      <x v="4"/>
    </i>
    <i r="1">
      <x v="5"/>
    </i>
  </rowItems>
  <colItems count="1">
    <i/>
  </colItem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FD6EC912-22DD-4A72-A967-B775A349E235}" name="Tabla13" displayName="Tabla13" ref="B208:C218" totalsRowShown="0" headerRowDxfId="209" dataDxfId="208">
  <autoFilter ref="B208:C218" xr:uid="{00000000-0009-0000-0100-000001000000}"/>
  <tableColumns count="2">
    <tableColumn id="1" xr3:uid="{9E9A9578-4E04-488A-BBF0-AF85DE280E17}" name="Criterios" dataDxfId="207"/>
    <tableColumn id="2" xr3:uid="{0D82EFC9-95F1-4FC4-8C5A-F40A29A6C681}" name="Subcriterios" dataDxfId="206"/>
  </tableColumns>
  <tableStyleInfo name="TableStyleMedium2"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printerSettings" Target="../printerSettings/printerSettings6.bin"/><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0A78F9-D6E7-435E-911E-C3180B40DBBB}">
  <dimension ref="A1:M35"/>
  <sheetViews>
    <sheetView showGridLines="0" zoomScale="80" zoomScaleNormal="80" workbookViewId="0">
      <selection activeCell="F11" sqref="F11:M11"/>
    </sheetView>
  </sheetViews>
  <sheetFormatPr baseColWidth="10" defaultColWidth="24.33203125" defaultRowHeight="15.6" x14ac:dyDescent="0.3"/>
  <cols>
    <col min="1" max="1" width="15.6640625" style="63" customWidth="1"/>
    <col min="2" max="2" width="22.44140625" style="63" customWidth="1"/>
    <col min="3" max="3" width="34.33203125" style="63" hidden="1" customWidth="1"/>
    <col min="4" max="4" width="24.109375" style="63" customWidth="1"/>
    <col min="5" max="5" width="20.44140625" style="63" customWidth="1"/>
    <col min="6" max="6" width="23.109375" style="63" customWidth="1"/>
    <col min="7" max="7" width="27.88671875" style="63" customWidth="1"/>
    <col min="8" max="8" width="27.88671875" style="63" hidden="1" customWidth="1"/>
    <col min="9" max="9" width="17.5546875" style="63" customWidth="1"/>
    <col min="10" max="10" width="20.6640625" style="63" customWidth="1"/>
    <col min="11" max="11" width="19.5546875" style="63" customWidth="1"/>
    <col min="12" max="12" width="19.33203125" style="63" customWidth="1"/>
    <col min="13" max="13" width="14.88671875" style="63" customWidth="1"/>
    <col min="14" max="14" width="19.5546875" style="63" customWidth="1"/>
    <col min="15" max="15" width="16.109375" style="63" customWidth="1"/>
    <col min="16" max="16" width="24.33203125" style="63"/>
    <col min="17" max="17" width="15.5546875" style="63" customWidth="1"/>
    <col min="18" max="18" width="17.33203125" style="63" customWidth="1"/>
    <col min="19" max="19" width="20.44140625" style="63" customWidth="1"/>
    <col min="20" max="20" width="21.44140625" style="63" customWidth="1"/>
    <col min="21" max="21" width="19.88671875" style="63" customWidth="1"/>
    <col min="22" max="16384" width="24.33203125" style="63"/>
  </cols>
  <sheetData>
    <row r="1" spans="1:13" s="64" customFormat="1" ht="20.100000000000001" customHeight="1" x14ac:dyDescent="0.3">
      <c r="A1" s="167"/>
      <c r="B1" s="170" t="s">
        <v>0</v>
      </c>
      <c r="C1" s="171"/>
      <c r="D1" s="171"/>
      <c r="E1" s="171"/>
      <c r="F1" s="171"/>
      <c r="G1" s="171"/>
      <c r="H1" s="171"/>
      <c r="I1" s="171"/>
      <c r="J1" s="171"/>
      <c r="K1" s="172"/>
      <c r="L1" s="179" t="s">
        <v>1</v>
      </c>
      <c r="M1" s="179"/>
    </row>
    <row r="2" spans="1:13" s="64" customFormat="1" ht="20.100000000000001" customHeight="1" x14ac:dyDescent="0.3">
      <c r="A2" s="168"/>
      <c r="B2" s="173"/>
      <c r="C2" s="174"/>
      <c r="D2" s="174"/>
      <c r="E2" s="174"/>
      <c r="F2" s="174"/>
      <c r="G2" s="174"/>
      <c r="H2" s="174"/>
      <c r="I2" s="174"/>
      <c r="J2" s="174"/>
      <c r="K2" s="175"/>
      <c r="L2" s="179" t="s">
        <v>2</v>
      </c>
      <c r="M2" s="179"/>
    </row>
    <row r="3" spans="1:13" s="64" customFormat="1" ht="20.100000000000001" customHeight="1" x14ac:dyDescent="0.3">
      <c r="A3" s="168"/>
      <c r="B3" s="173"/>
      <c r="C3" s="174"/>
      <c r="D3" s="174"/>
      <c r="E3" s="174"/>
      <c r="F3" s="174"/>
      <c r="G3" s="174"/>
      <c r="H3" s="174"/>
      <c r="I3" s="174"/>
      <c r="J3" s="174"/>
      <c r="K3" s="175"/>
      <c r="L3" s="179" t="s">
        <v>3</v>
      </c>
      <c r="M3" s="179"/>
    </row>
    <row r="4" spans="1:13" s="64" customFormat="1" ht="20.100000000000001" customHeight="1" x14ac:dyDescent="0.3">
      <c r="A4" s="169"/>
      <c r="B4" s="176"/>
      <c r="C4" s="177"/>
      <c r="D4" s="177"/>
      <c r="E4" s="177"/>
      <c r="F4" s="177"/>
      <c r="G4" s="177"/>
      <c r="H4" s="177"/>
      <c r="I4" s="177"/>
      <c r="J4" s="177"/>
      <c r="K4" s="178"/>
      <c r="L4" s="179" t="s">
        <v>4</v>
      </c>
      <c r="M4" s="179"/>
    </row>
    <row r="5" spans="1:13" ht="20.100000000000001" customHeight="1" x14ac:dyDescent="0.3"/>
    <row r="6" spans="1:13" ht="25.2" x14ac:dyDescent="0.3">
      <c r="A6" s="166" t="s">
        <v>5</v>
      </c>
      <c r="B6" s="166"/>
      <c r="C6" s="166"/>
      <c r="D6" s="166"/>
      <c r="E6" s="166"/>
      <c r="F6" s="166"/>
      <c r="G6" s="166"/>
      <c r="H6" s="166"/>
      <c r="I6" s="166"/>
      <c r="J6" s="166"/>
      <c r="K6" s="166"/>
      <c r="L6" s="166"/>
      <c r="M6" s="166"/>
    </row>
    <row r="9" spans="1:13" ht="24.75" customHeight="1" x14ac:dyDescent="0.3">
      <c r="A9" s="161" t="s">
        <v>6</v>
      </c>
      <c r="B9" s="161"/>
      <c r="C9" s="73"/>
      <c r="D9" s="163" t="s">
        <v>7</v>
      </c>
      <c r="E9" s="163"/>
      <c r="F9" s="163"/>
      <c r="G9" s="163"/>
      <c r="H9" s="163"/>
      <c r="I9" s="163"/>
      <c r="J9" s="163"/>
      <c r="K9" s="163"/>
      <c r="L9" s="163"/>
      <c r="M9" s="163"/>
    </row>
    <row r="10" spans="1:13" ht="24.75" customHeight="1" x14ac:dyDescent="0.3">
      <c r="A10" s="161" t="s">
        <v>8</v>
      </c>
      <c r="B10" s="161"/>
      <c r="C10" s="162"/>
      <c r="D10" s="162"/>
      <c r="E10" s="163" t="s">
        <v>9</v>
      </c>
      <c r="F10" s="163"/>
      <c r="G10" s="163"/>
      <c r="H10" s="163"/>
      <c r="I10" s="163"/>
      <c r="J10" s="163"/>
      <c r="K10" s="163"/>
      <c r="L10" s="163"/>
      <c r="M10" s="163"/>
    </row>
    <row r="11" spans="1:13" ht="24.75" customHeight="1" x14ac:dyDescent="0.3">
      <c r="A11" s="161" t="s">
        <v>10</v>
      </c>
      <c r="B11" s="161"/>
      <c r="C11" s="161"/>
      <c r="D11" s="161"/>
      <c r="E11" s="162"/>
      <c r="F11" s="163" t="s">
        <v>11</v>
      </c>
      <c r="G11" s="163"/>
      <c r="H11" s="163"/>
      <c r="I11" s="163"/>
      <c r="J11" s="163"/>
      <c r="K11" s="163"/>
      <c r="L11" s="163"/>
      <c r="M11" s="163"/>
    </row>
    <row r="12" spans="1:13" ht="22.5" customHeight="1" x14ac:dyDescent="0.3"/>
    <row r="13" spans="1:13" ht="27.75" customHeight="1" x14ac:dyDescent="0.3">
      <c r="A13" s="164" t="s">
        <v>12</v>
      </c>
      <c r="B13" s="164"/>
      <c r="C13" s="74"/>
      <c r="D13" s="165" t="s">
        <v>13</v>
      </c>
      <c r="E13" s="165"/>
      <c r="F13" s="165"/>
      <c r="G13" s="165" t="s">
        <v>14</v>
      </c>
      <c r="H13" s="165"/>
      <c r="I13" s="165"/>
      <c r="J13" s="165"/>
      <c r="K13" s="165"/>
      <c r="L13" s="165"/>
      <c r="M13" s="165"/>
    </row>
    <row r="14" spans="1:13" ht="37.5" customHeight="1" x14ac:dyDescent="0.3">
      <c r="A14" s="164"/>
      <c r="B14" s="164"/>
      <c r="C14" s="74"/>
      <c r="D14" s="165"/>
      <c r="E14" s="165"/>
      <c r="F14" s="165"/>
      <c r="G14" s="75" t="s">
        <v>15</v>
      </c>
      <c r="H14" s="75"/>
      <c r="I14" s="165" t="s">
        <v>16</v>
      </c>
      <c r="J14" s="165"/>
      <c r="K14" s="165"/>
      <c r="L14" s="165"/>
      <c r="M14" s="165"/>
    </row>
    <row r="15" spans="1:13" ht="69" customHeight="1" x14ac:dyDescent="0.3">
      <c r="A15" s="155" t="s">
        <v>17</v>
      </c>
      <c r="B15" s="156"/>
      <c r="C15" s="76" t="s">
        <v>18</v>
      </c>
      <c r="D15" s="157" t="s">
        <v>19</v>
      </c>
      <c r="E15" s="158"/>
      <c r="F15" s="159"/>
      <c r="G15" s="77" t="s">
        <v>20</v>
      </c>
      <c r="H15" s="78" t="s">
        <v>21</v>
      </c>
      <c r="I15" s="157" t="s">
        <v>22</v>
      </c>
      <c r="J15" s="160"/>
      <c r="K15" s="160"/>
      <c r="L15" s="160"/>
      <c r="M15" s="156"/>
    </row>
    <row r="16" spans="1:13" ht="69" customHeight="1" x14ac:dyDescent="0.3">
      <c r="A16" s="155" t="s">
        <v>18</v>
      </c>
      <c r="B16" s="156"/>
      <c r="C16" s="76" t="s">
        <v>18</v>
      </c>
      <c r="D16" s="157" t="s">
        <v>23</v>
      </c>
      <c r="E16" s="158"/>
      <c r="F16" s="159"/>
      <c r="G16" s="77" t="s">
        <v>20</v>
      </c>
      <c r="H16" s="78"/>
      <c r="I16" s="157" t="s">
        <v>24</v>
      </c>
      <c r="J16" s="160"/>
      <c r="K16" s="160"/>
      <c r="L16" s="160"/>
      <c r="M16" s="156"/>
    </row>
    <row r="17" spans="1:13" ht="69" customHeight="1" x14ac:dyDescent="0.3">
      <c r="A17" s="155" t="s">
        <v>18</v>
      </c>
      <c r="B17" s="156"/>
      <c r="C17" s="76" t="s">
        <v>18</v>
      </c>
      <c r="D17" s="157" t="s">
        <v>25</v>
      </c>
      <c r="E17" s="158"/>
      <c r="F17" s="159"/>
      <c r="G17" s="77" t="s">
        <v>20</v>
      </c>
      <c r="H17" s="78"/>
      <c r="I17" s="157" t="s">
        <v>26</v>
      </c>
      <c r="J17" s="160"/>
      <c r="K17" s="160"/>
      <c r="L17" s="160"/>
      <c r="M17" s="156"/>
    </row>
    <row r="18" spans="1:13" ht="69" customHeight="1" x14ac:dyDescent="0.3">
      <c r="A18" s="155" t="s">
        <v>27</v>
      </c>
      <c r="B18" s="156"/>
      <c r="C18" s="76" t="s">
        <v>17</v>
      </c>
      <c r="D18" s="157" t="s">
        <v>28</v>
      </c>
      <c r="E18" s="158"/>
      <c r="F18" s="159"/>
      <c r="G18" s="77" t="s">
        <v>20</v>
      </c>
      <c r="H18" s="78"/>
      <c r="I18" s="157" t="s">
        <v>29</v>
      </c>
      <c r="J18" s="160"/>
      <c r="K18" s="160"/>
      <c r="L18" s="160"/>
      <c r="M18" s="156"/>
    </row>
    <row r="19" spans="1:13" ht="69" customHeight="1" x14ac:dyDescent="0.3">
      <c r="A19" s="155" t="s">
        <v>27</v>
      </c>
      <c r="B19" s="156"/>
      <c r="C19" s="76"/>
      <c r="D19" s="157" t="s">
        <v>30</v>
      </c>
      <c r="E19" s="158"/>
      <c r="F19" s="159"/>
      <c r="G19" s="77" t="s">
        <v>20</v>
      </c>
      <c r="H19" s="78"/>
      <c r="I19" s="157" t="s">
        <v>31</v>
      </c>
      <c r="J19" s="160"/>
      <c r="K19" s="160"/>
      <c r="L19" s="160"/>
      <c r="M19" s="156"/>
    </row>
    <row r="20" spans="1:13" ht="69" customHeight="1" x14ac:dyDescent="0.3">
      <c r="A20" s="155" t="s">
        <v>27</v>
      </c>
      <c r="B20" s="156"/>
      <c r="C20" s="76"/>
      <c r="D20" s="157" t="s">
        <v>32</v>
      </c>
      <c r="E20" s="158"/>
      <c r="F20" s="159"/>
      <c r="G20" s="77" t="s">
        <v>20</v>
      </c>
      <c r="H20" s="78"/>
      <c r="I20" s="157" t="s">
        <v>33</v>
      </c>
      <c r="J20" s="160"/>
      <c r="K20" s="160"/>
      <c r="L20" s="160"/>
      <c r="M20" s="156"/>
    </row>
    <row r="21" spans="1:13" ht="69" customHeight="1" x14ac:dyDescent="0.3">
      <c r="A21" s="155" t="s">
        <v>27</v>
      </c>
      <c r="B21" s="156"/>
      <c r="C21" s="76"/>
      <c r="D21" s="157" t="s">
        <v>34</v>
      </c>
      <c r="E21" s="158"/>
      <c r="F21" s="159"/>
      <c r="G21" s="77" t="s">
        <v>20</v>
      </c>
      <c r="H21" s="78"/>
      <c r="I21" s="157" t="s">
        <v>35</v>
      </c>
      <c r="J21" s="160"/>
      <c r="K21" s="160"/>
      <c r="L21" s="160"/>
      <c r="M21" s="156"/>
    </row>
    <row r="22" spans="1:13" ht="87" customHeight="1" x14ac:dyDescent="0.3">
      <c r="A22" s="155" t="s">
        <v>27</v>
      </c>
      <c r="B22" s="156"/>
      <c r="C22" s="76"/>
      <c r="D22" s="157" t="s">
        <v>36</v>
      </c>
      <c r="E22" s="158"/>
      <c r="F22" s="159"/>
      <c r="G22" s="77" t="s">
        <v>20</v>
      </c>
      <c r="H22" s="78"/>
      <c r="I22" s="157" t="s">
        <v>37</v>
      </c>
      <c r="J22" s="160"/>
      <c r="K22" s="160"/>
      <c r="L22" s="160"/>
      <c r="M22" s="156"/>
    </row>
    <row r="23" spans="1:13" ht="69" customHeight="1" x14ac:dyDescent="0.3">
      <c r="A23" s="155" t="s">
        <v>27</v>
      </c>
      <c r="B23" s="156"/>
      <c r="C23" s="76"/>
      <c r="D23" s="157" t="s">
        <v>38</v>
      </c>
      <c r="E23" s="158"/>
      <c r="F23" s="159"/>
      <c r="G23" s="77" t="s">
        <v>20</v>
      </c>
      <c r="H23" s="78"/>
      <c r="I23" s="157" t="s">
        <v>39</v>
      </c>
      <c r="J23" s="160"/>
      <c r="K23" s="160"/>
      <c r="L23" s="160"/>
      <c r="M23" s="156"/>
    </row>
    <row r="24" spans="1:13" ht="69" customHeight="1" x14ac:dyDescent="0.3">
      <c r="A24" s="155" t="s">
        <v>27</v>
      </c>
      <c r="B24" s="156"/>
      <c r="C24" s="76"/>
      <c r="D24" s="157" t="s">
        <v>40</v>
      </c>
      <c r="E24" s="158"/>
      <c r="F24" s="159"/>
      <c r="G24" s="77" t="s">
        <v>20</v>
      </c>
      <c r="H24" s="78"/>
      <c r="I24" s="157" t="s">
        <v>41</v>
      </c>
      <c r="J24" s="160"/>
      <c r="K24" s="160"/>
      <c r="L24" s="160"/>
      <c r="M24" s="156"/>
    </row>
    <row r="25" spans="1:13" ht="69" customHeight="1" x14ac:dyDescent="0.3">
      <c r="A25" s="155" t="s">
        <v>27</v>
      </c>
      <c r="B25" s="156"/>
      <c r="C25" s="76"/>
      <c r="D25" s="157" t="s">
        <v>42</v>
      </c>
      <c r="E25" s="158"/>
      <c r="F25" s="159"/>
      <c r="G25" s="77" t="s">
        <v>20</v>
      </c>
      <c r="H25" s="78"/>
      <c r="I25" s="157" t="s">
        <v>43</v>
      </c>
      <c r="J25" s="160"/>
      <c r="K25" s="160"/>
      <c r="L25" s="160"/>
      <c r="M25" s="156"/>
    </row>
    <row r="26" spans="1:13" ht="69" customHeight="1" x14ac:dyDescent="0.3">
      <c r="A26" s="155" t="s">
        <v>27</v>
      </c>
      <c r="B26" s="156"/>
      <c r="C26" s="76"/>
      <c r="D26" s="157" t="s">
        <v>44</v>
      </c>
      <c r="E26" s="158"/>
      <c r="F26" s="159"/>
      <c r="G26" s="77" t="s">
        <v>20</v>
      </c>
      <c r="H26" s="78"/>
      <c r="I26" s="157" t="s">
        <v>45</v>
      </c>
      <c r="J26" s="160"/>
      <c r="K26" s="160"/>
      <c r="L26" s="160"/>
      <c r="M26" s="156"/>
    </row>
    <row r="27" spans="1:13" ht="69" customHeight="1" x14ac:dyDescent="0.3">
      <c r="A27" s="155" t="s">
        <v>17</v>
      </c>
      <c r="B27" s="156"/>
      <c r="C27" s="76"/>
      <c r="D27" s="157" t="s">
        <v>46</v>
      </c>
      <c r="E27" s="158"/>
      <c r="F27" s="159"/>
      <c r="G27" s="77" t="s">
        <v>21</v>
      </c>
      <c r="H27" s="78"/>
      <c r="I27" s="157" t="s">
        <v>47</v>
      </c>
      <c r="J27" s="160"/>
      <c r="K27" s="160"/>
      <c r="L27" s="160"/>
      <c r="M27" s="156"/>
    </row>
    <row r="28" spans="1:13" ht="84.75" customHeight="1" x14ac:dyDescent="0.3">
      <c r="A28" s="155" t="s">
        <v>17</v>
      </c>
      <c r="B28" s="156"/>
      <c r="C28" s="76"/>
      <c r="D28" s="157" t="s">
        <v>48</v>
      </c>
      <c r="E28" s="158"/>
      <c r="F28" s="159"/>
      <c r="G28" s="77" t="s">
        <v>21</v>
      </c>
      <c r="H28" s="78"/>
      <c r="I28" s="157" t="s">
        <v>49</v>
      </c>
      <c r="J28" s="160"/>
      <c r="K28" s="160"/>
      <c r="L28" s="160"/>
      <c r="M28" s="156"/>
    </row>
    <row r="29" spans="1:13" ht="69" customHeight="1" x14ac:dyDescent="0.3">
      <c r="A29" s="155" t="s">
        <v>17</v>
      </c>
      <c r="B29" s="156"/>
      <c r="C29" s="76"/>
      <c r="D29" s="157" t="s">
        <v>48</v>
      </c>
      <c r="E29" s="158"/>
      <c r="F29" s="159"/>
      <c r="G29" s="77" t="s">
        <v>20</v>
      </c>
      <c r="H29" s="78"/>
      <c r="I29" s="157" t="s">
        <v>50</v>
      </c>
      <c r="J29" s="160"/>
      <c r="K29" s="160"/>
      <c r="L29" s="160"/>
      <c r="M29" s="156"/>
    </row>
    <row r="30" spans="1:13" ht="69" customHeight="1" x14ac:dyDescent="0.3">
      <c r="A30" s="155" t="s">
        <v>17</v>
      </c>
      <c r="B30" s="156"/>
      <c r="C30" s="76"/>
      <c r="D30" s="157" t="s">
        <v>48</v>
      </c>
      <c r="E30" s="158"/>
      <c r="F30" s="159"/>
      <c r="G30" s="77" t="s">
        <v>20</v>
      </c>
      <c r="H30" s="78"/>
      <c r="I30" s="157" t="s">
        <v>51</v>
      </c>
      <c r="J30" s="160"/>
      <c r="K30" s="160"/>
      <c r="L30" s="160"/>
      <c r="M30" s="156"/>
    </row>
    <row r="31" spans="1:13" ht="69" customHeight="1" x14ac:dyDescent="0.3">
      <c r="A31" s="155" t="s">
        <v>17</v>
      </c>
      <c r="B31" s="156"/>
      <c r="C31" s="76" t="s">
        <v>27</v>
      </c>
      <c r="D31" s="157" t="s">
        <v>48</v>
      </c>
      <c r="E31" s="158"/>
      <c r="F31" s="159"/>
      <c r="G31" s="77" t="s">
        <v>20</v>
      </c>
      <c r="H31" s="78" t="s">
        <v>20</v>
      </c>
      <c r="I31" s="157" t="s">
        <v>52</v>
      </c>
      <c r="J31" s="160"/>
      <c r="K31" s="160"/>
      <c r="L31" s="160"/>
      <c r="M31" s="156"/>
    </row>
    <row r="32" spans="1:13" ht="69" customHeight="1" x14ac:dyDescent="0.3">
      <c r="A32" s="155" t="s">
        <v>17</v>
      </c>
      <c r="B32" s="156"/>
      <c r="C32" s="76"/>
      <c r="D32" s="157" t="s">
        <v>48</v>
      </c>
      <c r="E32" s="158"/>
      <c r="F32" s="159"/>
      <c r="G32" s="77" t="s">
        <v>20</v>
      </c>
      <c r="H32" s="78"/>
      <c r="I32" s="157" t="s">
        <v>53</v>
      </c>
      <c r="J32" s="160"/>
      <c r="K32" s="160"/>
      <c r="L32" s="160"/>
      <c r="M32" s="156"/>
    </row>
    <row r="33" spans="1:13" ht="69" customHeight="1" x14ac:dyDescent="0.3">
      <c r="A33" s="155" t="s">
        <v>17</v>
      </c>
      <c r="B33" s="156"/>
      <c r="C33" s="76"/>
      <c r="D33" s="157" t="s">
        <v>54</v>
      </c>
      <c r="E33" s="158"/>
      <c r="F33" s="159"/>
      <c r="G33" s="77" t="s">
        <v>20</v>
      </c>
      <c r="H33" s="78"/>
      <c r="I33" s="157" t="s">
        <v>55</v>
      </c>
      <c r="J33" s="160"/>
      <c r="K33" s="160"/>
      <c r="L33" s="160"/>
      <c r="M33" s="156"/>
    </row>
    <row r="34" spans="1:13" ht="69" customHeight="1" x14ac:dyDescent="0.3">
      <c r="A34" s="155" t="s">
        <v>17</v>
      </c>
      <c r="B34" s="156"/>
      <c r="C34" s="76"/>
      <c r="D34" s="157" t="s">
        <v>56</v>
      </c>
      <c r="E34" s="158"/>
      <c r="F34" s="159"/>
      <c r="G34" s="77" t="s">
        <v>21</v>
      </c>
      <c r="H34" s="78"/>
      <c r="I34" s="157" t="s">
        <v>57</v>
      </c>
      <c r="J34" s="160"/>
      <c r="K34" s="160"/>
      <c r="L34" s="160"/>
      <c r="M34" s="156"/>
    </row>
    <row r="35" spans="1:13" ht="24.9" customHeight="1" x14ac:dyDescent="0.3"/>
  </sheetData>
  <mergeCells count="77">
    <mergeCell ref="A1:A4"/>
    <mergeCell ref="B1:K4"/>
    <mergeCell ref="L1:M1"/>
    <mergeCell ref="L2:M2"/>
    <mergeCell ref="L3:M3"/>
    <mergeCell ref="L4:M4"/>
    <mergeCell ref="A6:M6"/>
    <mergeCell ref="A9:B9"/>
    <mergeCell ref="D9:M9"/>
    <mergeCell ref="A10:D10"/>
    <mergeCell ref="E10:M10"/>
    <mergeCell ref="A11:E11"/>
    <mergeCell ref="F11:M11"/>
    <mergeCell ref="A18:B18"/>
    <mergeCell ref="D18:F18"/>
    <mergeCell ref="I18:M18"/>
    <mergeCell ref="A13:B14"/>
    <mergeCell ref="D13:F14"/>
    <mergeCell ref="G13:M13"/>
    <mergeCell ref="I14:M14"/>
    <mergeCell ref="A15:B15"/>
    <mergeCell ref="D15:F15"/>
    <mergeCell ref="I15:M15"/>
    <mergeCell ref="A19:B19"/>
    <mergeCell ref="D19:F19"/>
    <mergeCell ref="I19:M19"/>
    <mergeCell ref="A16:B16"/>
    <mergeCell ref="D16:F16"/>
    <mergeCell ref="I16:M16"/>
    <mergeCell ref="A17:B17"/>
    <mergeCell ref="D17:F17"/>
    <mergeCell ref="I17:M17"/>
    <mergeCell ref="A22:B22"/>
    <mergeCell ref="D22:F22"/>
    <mergeCell ref="I22:M22"/>
    <mergeCell ref="A23:B23"/>
    <mergeCell ref="D23:F23"/>
    <mergeCell ref="I23:M23"/>
    <mergeCell ref="A20:B20"/>
    <mergeCell ref="D20:F20"/>
    <mergeCell ref="I20:M20"/>
    <mergeCell ref="A21:B21"/>
    <mergeCell ref="D21:F21"/>
    <mergeCell ref="I21:M21"/>
    <mergeCell ref="A26:B26"/>
    <mergeCell ref="D26:F26"/>
    <mergeCell ref="I26:M26"/>
    <mergeCell ref="A27:B27"/>
    <mergeCell ref="D27:F27"/>
    <mergeCell ref="I27:M27"/>
    <mergeCell ref="A24:B24"/>
    <mergeCell ref="D24:F24"/>
    <mergeCell ref="I24:M24"/>
    <mergeCell ref="A25:B25"/>
    <mergeCell ref="D25:F25"/>
    <mergeCell ref="I25:M25"/>
    <mergeCell ref="A30:B30"/>
    <mergeCell ref="D30:F30"/>
    <mergeCell ref="I30:M30"/>
    <mergeCell ref="A31:B31"/>
    <mergeCell ref="D31:F31"/>
    <mergeCell ref="I31:M31"/>
    <mergeCell ref="A28:B28"/>
    <mergeCell ref="D28:F28"/>
    <mergeCell ref="I28:M28"/>
    <mergeCell ref="A29:B29"/>
    <mergeCell ref="D29:F29"/>
    <mergeCell ref="I29:M29"/>
    <mergeCell ref="A34:B34"/>
    <mergeCell ref="D34:F34"/>
    <mergeCell ref="I34:M34"/>
    <mergeCell ref="A32:B32"/>
    <mergeCell ref="D32:F32"/>
    <mergeCell ref="I32:M32"/>
    <mergeCell ref="A33:B33"/>
    <mergeCell ref="D33:F33"/>
    <mergeCell ref="I33:M33"/>
  </mergeCells>
  <dataValidations count="2">
    <dataValidation type="list" allowBlank="1" showInputMessage="1" showErrorMessage="1" prompt=" - " sqref="A15:A34" xr:uid="{04A5EE2B-16C1-4CC6-AE13-6F750A4D62B1}">
      <formula1>$C$15:$C$18</formula1>
    </dataValidation>
    <dataValidation type="list" allowBlank="1" showInputMessage="1" showErrorMessage="1" prompt=" - " sqref="G15:G34" xr:uid="{7A0C50AB-492D-4A85-90F6-6C8DED3E93C8}">
      <formula1>$H$15:$H$31</formula1>
    </dataValidation>
  </dataValidations>
  <pageMargins left="0.7" right="0.7" top="0.75" bottom="0.75" header="0.3" footer="0.3"/>
  <pageSetup orientation="portrait" verticalDpi="30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FE6892C1-F893-4D0F-A32D-0DAEE4477F0A}">
          <x14:formula1>
            <xm:f>'Opciones Tratamiento'!$B$22:$B$34</xm:f>
          </x14:formula1>
          <xm:sqref>D9:M9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8194ED-BCF7-4876-A11C-0F7E19B75490}">
  <dimension ref="A1:L70"/>
  <sheetViews>
    <sheetView showGridLines="0" zoomScale="80" zoomScaleNormal="80" workbookViewId="0">
      <selection activeCell="D10" sqref="D10:G10"/>
    </sheetView>
  </sheetViews>
  <sheetFormatPr baseColWidth="10" defaultColWidth="24.33203125" defaultRowHeight="15.6" x14ac:dyDescent="0.3"/>
  <cols>
    <col min="1" max="1" width="15.6640625" style="65" customWidth="1"/>
    <col min="2" max="2" width="34.33203125" style="65" customWidth="1"/>
    <col min="3" max="3" width="21.44140625" style="65" customWidth="1"/>
    <col min="4" max="4" width="49.5546875" style="65" customWidth="1"/>
    <col min="5" max="5" width="39" style="65" customWidth="1"/>
    <col min="6" max="6" width="37.6640625" style="65" customWidth="1"/>
    <col min="7" max="7" width="34" style="65" customWidth="1"/>
    <col min="8" max="9" width="25.33203125" style="65" customWidth="1"/>
    <col min="10" max="16384" width="24.33203125" style="65"/>
  </cols>
  <sheetData>
    <row r="1" spans="1:12" s="64" customFormat="1" ht="20.100000000000001" customHeight="1" x14ac:dyDescent="0.3">
      <c r="A1" s="184"/>
      <c r="B1" s="170" t="s">
        <v>0</v>
      </c>
      <c r="C1" s="171"/>
      <c r="D1" s="171"/>
      <c r="E1" s="171"/>
      <c r="F1" s="172"/>
      <c r="G1" s="61" t="s">
        <v>1</v>
      </c>
      <c r="H1" s="62"/>
      <c r="I1" s="63"/>
      <c r="J1" s="63"/>
      <c r="K1" s="63"/>
      <c r="L1" s="63"/>
    </row>
    <row r="2" spans="1:12" s="64" customFormat="1" ht="20.100000000000001" customHeight="1" x14ac:dyDescent="0.3">
      <c r="A2" s="184"/>
      <c r="B2" s="173"/>
      <c r="C2" s="174"/>
      <c r="D2" s="174"/>
      <c r="E2" s="174"/>
      <c r="F2" s="175"/>
      <c r="G2" s="61" t="s">
        <v>2</v>
      </c>
      <c r="H2" s="62"/>
      <c r="I2" s="63"/>
      <c r="J2" s="63"/>
      <c r="K2" s="63"/>
      <c r="L2" s="63"/>
    </row>
    <row r="3" spans="1:12" s="64" customFormat="1" ht="20.100000000000001" customHeight="1" x14ac:dyDescent="0.3">
      <c r="A3" s="184"/>
      <c r="B3" s="173"/>
      <c r="C3" s="174"/>
      <c r="D3" s="174"/>
      <c r="E3" s="174"/>
      <c r="F3" s="175"/>
      <c r="G3" s="61" t="s">
        <v>3</v>
      </c>
      <c r="H3" s="62"/>
      <c r="I3" s="63"/>
      <c r="J3" s="63"/>
      <c r="K3" s="63"/>
      <c r="L3" s="63"/>
    </row>
    <row r="4" spans="1:12" s="64" customFormat="1" ht="20.100000000000001" customHeight="1" x14ac:dyDescent="0.3">
      <c r="A4" s="184"/>
      <c r="B4" s="176"/>
      <c r="C4" s="177"/>
      <c r="D4" s="177"/>
      <c r="E4" s="177"/>
      <c r="F4" s="178"/>
      <c r="G4" s="61" t="s">
        <v>58</v>
      </c>
      <c r="H4" s="62"/>
      <c r="I4" s="63"/>
      <c r="J4" s="63"/>
      <c r="K4" s="63"/>
      <c r="L4" s="63"/>
    </row>
    <row r="5" spans="1:12" s="63" customFormat="1" ht="20.100000000000001" customHeight="1" x14ac:dyDescent="0.3">
      <c r="H5" s="62"/>
    </row>
    <row r="6" spans="1:12" s="63" customFormat="1" ht="25.2" x14ac:dyDescent="0.3">
      <c r="A6" s="166" t="s">
        <v>59</v>
      </c>
      <c r="B6" s="166"/>
      <c r="C6" s="166"/>
      <c r="D6" s="166"/>
      <c r="E6" s="166"/>
      <c r="F6" s="166"/>
      <c r="G6" s="166"/>
      <c r="H6" s="62"/>
    </row>
    <row r="7" spans="1:12" s="63" customFormat="1" x14ac:dyDescent="0.3"/>
    <row r="8" spans="1:12" ht="20.25" customHeight="1" x14ac:dyDescent="0.3">
      <c r="A8" s="187" t="s">
        <v>6</v>
      </c>
      <c r="B8" s="188"/>
      <c r="C8" s="189"/>
      <c r="D8" s="190" t="s">
        <v>7</v>
      </c>
      <c r="E8" s="191"/>
      <c r="F8" s="191"/>
      <c r="G8" s="192"/>
      <c r="H8" s="62"/>
      <c r="I8" s="63"/>
    </row>
    <row r="9" spans="1:12" ht="23.4" x14ac:dyDescent="0.3">
      <c r="A9" s="185" t="s">
        <v>8</v>
      </c>
      <c r="B9" s="185"/>
      <c r="C9" s="185"/>
      <c r="D9" s="186" t="s">
        <v>9</v>
      </c>
      <c r="E9" s="186"/>
      <c r="F9" s="186"/>
      <c r="G9" s="186"/>
      <c r="H9" s="62"/>
      <c r="I9" s="63"/>
    </row>
    <row r="10" spans="1:12" ht="54.75" customHeight="1" x14ac:dyDescent="0.3">
      <c r="A10" s="193" t="s">
        <v>10</v>
      </c>
      <c r="B10" s="193"/>
      <c r="C10" s="193"/>
      <c r="D10" s="194" t="s">
        <v>11</v>
      </c>
      <c r="E10" s="194"/>
      <c r="F10" s="194"/>
      <c r="G10" s="194"/>
      <c r="H10" s="62"/>
      <c r="I10" s="63"/>
    </row>
    <row r="11" spans="1:12" s="63" customFormat="1" ht="23.4" x14ac:dyDescent="0.3">
      <c r="H11" s="62"/>
    </row>
    <row r="12" spans="1:12" s="63" customFormat="1" ht="27.75" customHeight="1" x14ac:dyDescent="0.3">
      <c r="A12" s="195" t="s">
        <v>60</v>
      </c>
      <c r="B12" s="195"/>
      <c r="C12" s="195"/>
      <c r="D12" s="195" t="s">
        <v>61</v>
      </c>
      <c r="E12" s="195"/>
      <c r="F12" s="195" t="s">
        <v>62</v>
      </c>
      <c r="G12" s="195"/>
      <c r="H12" s="66"/>
      <c r="I12" s="67"/>
    </row>
    <row r="13" spans="1:12" s="63" customFormat="1" ht="90" customHeight="1" x14ac:dyDescent="0.3">
      <c r="A13" s="182" t="s">
        <v>63</v>
      </c>
      <c r="B13" s="160"/>
      <c r="C13" s="156"/>
      <c r="D13" s="183" t="s">
        <v>64</v>
      </c>
      <c r="E13" s="156"/>
      <c r="F13" s="183" t="s">
        <v>65</v>
      </c>
      <c r="G13" s="156"/>
      <c r="H13" s="68"/>
      <c r="I13" s="69"/>
    </row>
    <row r="14" spans="1:12" s="63" customFormat="1" ht="30" customHeight="1" x14ac:dyDescent="0.3">
      <c r="A14" s="182" t="s">
        <v>66</v>
      </c>
      <c r="B14" s="160"/>
      <c r="C14" s="156"/>
      <c r="D14" s="183" t="s">
        <v>67</v>
      </c>
      <c r="E14" s="156"/>
      <c r="F14" s="183" t="s">
        <v>68</v>
      </c>
      <c r="G14" s="156"/>
      <c r="H14" s="70"/>
      <c r="I14" s="71"/>
    </row>
    <row r="15" spans="1:12" s="63" customFormat="1" ht="30" customHeight="1" x14ac:dyDescent="0.3">
      <c r="A15" s="182" t="s">
        <v>69</v>
      </c>
      <c r="B15" s="160"/>
      <c r="C15" s="156"/>
      <c r="D15" s="183" t="s">
        <v>67</v>
      </c>
      <c r="E15" s="156"/>
      <c r="F15" s="183" t="s">
        <v>70</v>
      </c>
      <c r="G15" s="156"/>
      <c r="H15" s="70"/>
      <c r="I15" s="71"/>
    </row>
    <row r="16" spans="1:12" s="63" customFormat="1" ht="30" customHeight="1" x14ac:dyDescent="0.3">
      <c r="A16" s="182" t="s">
        <v>71</v>
      </c>
      <c r="B16" s="160"/>
      <c r="C16" s="156"/>
      <c r="D16" s="183" t="s">
        <v>67</v>
      </c>
      <c r="E16" s="156"/>
      <c r="F16" s="183" t="s">
        <v>72</v>
      </c>
      <c r="G16" s="156"/>
      <c r="H16" s="70"/>
      <c r="I16" s="71"/>
    </row>
    <row r="17" spans="1:9" s="63" customFormat="1" ht="30" customHeight="1" x14ac:dyDescent="0.3">
      <c r="A17" s="182" t="s">
        <v>73</v>
      </c>
      <c r="B17" s="160"/>
      <c r="C17" s="156"/>
      <c r="D17" s="183" t="s">
        <v>74</v>
      </c>
      <c r="E17" s="156"/>
      <c r="F17" s="183" t="s">
        <v>75</v>
      </c>
      <c r="G17" s="156"/>
      <c r="H17" s="70"/>
      <c r="I17" s="71"/>
    </row>
    <row r="18" spans="1:9" s="63" customFormat="1" ht="30" customHeight="1" x14ac:dyDescent="0.3">
      <c r="A18" s="182" t="s">
        <v>76</v>
      </c>
      <c r="B18" s="160"/>
      <c r="C18" s="156"/>
      <c r="D18" s="183" t="s">
        <v>77</v>
      </c>
      <c r="E18" s="156"/>
      <c r="F18" s="183" t="s">
        <v>78</v>
      </c>
      <c r="G18" s="156"/>
      <c r="H18" s="72"/>
    </row>
    <row r="19" spans="1:9" s="63" customFormat="1" ht="30" customHeight="1" x14ac:dyDescent="0.3">
      <c r="A19" s="182" t="s">
        <v>79</v>
      </c>
      <c r="B19" s="160"/>
      <c r="C19" s="156"/>
      <c r="D19" s="183" t="s">
        <v>67</v>
      </c>
      <c r="E19" s="156"/>
      <c r="F19" s="183" t="s">
        <v>80</v>
      </c>
      <c r="G19" s="156"/>
      <c r="H19" s="72"/>
    </row>
    <row r="20" spans="1:9" s="63" customFormat="1" ht="30" customHeight="1" x14ac:dyDescent="0.3">
      <c r="A20" s="180"/>
      <c r="B20" s="180"/>
      <c r="C20" s="180"/>
      <c r="D20" s="181"/>
      <c r="E20" s="181"/>
      <c r="F20" s="181"/>
      <c r="G20" s="181"/>
    </row>
    <row r="21" spans="1:9" s="63" customFormat="1" ht="30" customHeight="1" x14ac:dyDescent="0.3">
      <c r="A21" s="180"/>
      <c r="B21" s="180"/>
      <c r="C21" s="180"/>
      <c r="D21" s="181"/>
      <c r="E21" s="181"/>
      <c r="F21" s="181"/>
      <c r="G21" s="181"/>
    </row>
    <row r="22" spans="1:9" s="63" customFormat="1" ht="30" customHeight="1" x14ac:dyDescent="0.3">
      <c r="A22" s="180"/>
      <c r="B22" s="180"/>
      <c r="C22" s="180"/>
      <c r="D22" s="181"/>
      <c r="E22" s="181"/>
      <c r="F22" s="181"/>
      <c r="G22" s="181"/>
    </row>
    <row r="23" spans="1:9" s="63" customFormat="1" ht="30" customHeight="1" x14ac:dyDescent="0.3">
      <c r="A23" s="180"/>
      <c r="B23" s="180"/>
      <c r="C23" s="180"/>
      <c r="D23" s="181"/>
      <c r="E23" s="181"/>
      <c r="F23" s="181"/>
      <c r="G23" s="181"/>
    </row>
    <row r="24" spans="1:9" s="63" customFormat="1" x14ac:dyDescent="0.3"/>
    <row r="25" spans="1:9" s="63" customFormat="1" x14ac:dyDescent="0.3"/>
    <row r="26" spans="1:9" s="63" customFormat="1" x14ac:dyDescent="0.3"/>
    <row r="27" spans="1:9" s="63" customFormat="1" x14ac:dyDescent="0.3"/>
    <row r="28" spans="1:9" s="63" customFormat="1" x14ac:dyDescent="0.3"/>
    <row r="29" spans="1:9" s="63" customFormat="1" x14ac:dyDescent="0.3"/>
    <row r="30" spans="1:9" s="63" customFormat="1" x14ac:dyDescent="0.3"/>
    <row r="31" spans="1:9" s="63" customFormat="1" x14ac:dyDescent="0.3"/>
    <row r="32" spans="1:9" s="63" customFormat="1" x14ac:dyDescent="0.3"/>
    <row r="33" s="63" customFormat="1" x14ac:dyDescent="0.3"/>
    <row r="34" s="63" customFormat="1" x14ac:dyDescent="0.3"/>
    <row r="35" s="63" customFormat="1" x14ac:dyDescent="0.3"/>
    <row r="36" s="63" customFormat="1" x14ac:dyDescent="0.3"/>
    <row r="37" s="63" customFormat="1" x14ac:dyDescent="0.3"/>
    <row r="38" s="63" customFormat="1" x14ac:dyDescent="0.3"/>
    <row r="39" s="63" customFormat="1" x14ac:dyDescent="0.3"/>
    <row r="40" s="63" customFormat="1" x14ac:dyDescent="0.3"/>
    <row r="41" s="63" customFormat="1" x14ac:dyDescent="0.3"/>
    <row r="42" s="63" customFormat="1" x14ac:dyDescent="0.3"/>
    <row r="43" s="63" customFormat="1" x14ac:dyDescent="0.3"/>
    <row r="44" s="63" customFormat="1" x14ac:dyDescent="0.3"/>
    <row r="45" s="63" customFormat="1" x14ac:dyDescent="0.3"/>
    <row r="46" s="63" customFormat="1" x14ac:dyDescent="0.3"/>
    <row r="47" s="63" customFormat="1" x14ac:dyDescent="0.3"/>
    <row r="48" s="63" customFormat="1" x14ac:dyDescent="0.3"/>
    <row r="49" s="63" customFormat="1" x14ac:dyDescent="0.3"/>
    <row r="50" s="63" customFormat="1" x14ac:dyDescent="0.3"/>
    <row r="51" s="63" customFormat="1" x14ac:dyDescent="0.3"/>
    <row r="52" s="63" customFormat="1" x14ac:dyDescent="0.3"/>
    <row r="53" s="63" customFormat="1" x14ac:dyDescent="0.3"/>
    <row r="54" s="63" customFormat="1" x14ac:dyDescent="0.3"/>
    <row r="55" s="63" customFormat="1" x14ac:dyDescent="0.3"/>
    <row r="56" s="63" customFormat="1" x14ac:dyDescent="0.3"/>
    <row r="57" s="63" customFormat="1" x14ac:dyDescent="0.3"/>
    <row r="58" s="63" customFormat="1" x14ac:dyDescent="0.3"/>
    <row r="59" s="63" customFormat="1" x14ac:dyDescent="0.3"/>
    <row r="60" s="63" customFormat="1" x14ac:dyDescent="0.3"/>
    <row r="61" s="63" customFormat="1" x14ac:dyDescent="0.3"/>
    <row r="62" s="63" customFormat="1" x14ac:dyDescent="0.3"/>
    <row r="63" s="63" customFormat="1" x14ac:dyDescent="0.3"/>
    <row r="64" s="63" customFormat="1" x14ac:dyDescent="0.3"/>
    <row r="65" s="63" customFormat="1" x14ac:dyDescent="0.3"/>
    <row r="66" s="63" customFormat="1" x14ac:dyDescent="0.3"/>
    <row r="67" s="63" customFormat="1" x14ac:dyDescent="0.3"/>
    <row r="68" s="63" customFormat="1" x14ac:dyDescent="0.3"/>
    <row r="69" s="63" customFormat="1" x14ac:dyDescent="0.3"/>
    <row r="70" s="63" customFormat="1" x14ac:dyDescent="0.3"/>
  </sheetData>
  <mergeCells count="45">
    <mergeCell ref="A13:C13"/>
    <mergeCell ref="D13:E13"/>
    <mergeCell ref="F13:G13"/>
    <mergeCell ref="A1:A4"/>
    <mergeCell ref="B1:F4"/>
    <mergeCell ref="A6:G6"/>
    <mergeCell ref="A9:C9"/>
    <mergeCell ref="D9:G9"/>
    <mergeCell ref="A8:C8"/>
    <mergeCell ref="D8:G8"/>
    <mergeCell ref="A10:C10"/>
    <mergeCell ref="D10:G10"/>
    <mergeCell ref="A12:C12"/>
    <mergeCell ref="D12:E12"/>
    <mergeCell ref="F12:G12"/>
    <mergeCell ref="A14:C14"/>
    <mergeCell ref="D14:E14"/>
    <mergeCell ref="F14:G14"/>
    <mergeCell ref="A15:C15"/>
    <mergeCell ref="D15:E15"/>
    <mergeCell ref="F15:G15"/>
    <mergeCell ref="A16:C16"/>
    <mergeCell ref="D16:E16"/>
    <mergeCell ref="F16:G16"/>
    <mergeCell ref="A17:C17"/>
    <mergeCell ref="D17:E17"/>
    <mergeCell ref="F17:G17"/>
    <mergeCell ref="A18:C18"/>
    <mergeCell ref="D18:E18"/>
    <mergeCell ref="F18:G18"/>
    <mergeCell ref="A19:C19"/>
    <mergeCell ref="D19:E19"/>
    <mergeCell ref="F19:G19"/>
    <mergeCell ref="A20:C20"/>
    <mergeCell ref="D20:E20"/>
    <mergeCell ref="F20:G20"/>
    <mergeCell ref="A21:C21"/>
    <mergeCell ref="D21:E21"/>
    <mergeCell ref="F21:G21"/>
    <mergeCell ref="A22:C22"/>
    <mergeCell ref="D22:E22"/>
    <mergeCell ref="F22:G22"/>
    <mergeCell ref="A23:C23"/>
    <mergeCell ref="D23:E23"/>
    <mergeCell ref="F23:G23"/>
  </mergeCells>
  <dataValidations count="1">
    <dataValidation type="list" allowBlank="1" showInputMessage="1" showErrorMessage="1" sqref="G15:G17" xr:uid="{F7965AF5-B459-455C-855E-991B9A68BB7A}">
      <formula1>$H$12:$H$19</formula1>
    </dataValidation>
  </dataValidations>
  <pageMargins left="0.7" right="0.7" top="0.75" bottom="0.75" header="0.3" footer="0.3"/>
  <pageSetup orientation="portrait" verticalDpi="30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649F37B8-BE42-4222-A2D4-6E65382F66E2}">
          <x14:formula1>
            <xm:f>'Opciones Tratamiento'!$B$22:$B$34</xm:f>
          </x14:formula1>
          <xm:sqref>D8:G8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DE142B-3689-4B2A-AD25-7059CC2148D5}">
  <sheetPr>
    <tabColor rgb="FF002060"/>
  </sheetPr>
  <dimension ref="A1:BI44"/>
  <sheetViews>
    <sheetView showGridLines="0" tabSelected="1" zoomScale="70" zoomScaleNormal="70" workbookViewId="0">
      <selection activeCell="H16" sqref="H16"/>
    </sheetView>
  </sheetViews>
  <sheetFormatPr baseColWidth="10" defaultColWidth="11.44140625" defaultRowHeight="13.8" x14ac:dyDescent="0.25"/>
  <cols>
    <col min="1" max="1" width="4" style="105" bestFit="1" customWidth="1"/>
    <col min="2" max="2" width="24.33203125" style="105" customWidth="1"/>
    <col min="3" max="3" width="24" style="105" customWidth="1"/>
    <col min="4" max="4" width="31.6640625" style="105" customWidth="1"/>
    <col min="5" max="5" width="32.6640625" style="105" customWidth="1"/>
    <col min="6" max="6" width="30.88671875" style="105" customWidth="1"/>
    <col min="7" max="7" width="38" style="80" customWidth="1"/>
    <col min="8" max="8" width="78" style="80" customWidth="1"/>
    <col min="9" max="9" width="20.44140625" style="106" customWidth="1"/>
    <col min="10" max="10" width="10.5546875" style="80" customWidth="1"/>
    <col min="11" max="11" width="9.109375" style="80" customWidth="1"/>
    <col min="12" max="12" width="10.5546875" style="80" customWidth="1"/>
    <col min="13" max="13" width="9.44140625" style="80" customWidth="1"/>
    <col min="14" max="14" width="10.5546875" style="80" customWidth="1"/>
    <col min="15" max="15" width="5.88671875" style="80" customWidth="1"/>
    <col min="16" max="16" width="81.44140625" style="99" customWidth="1"/>
    <col min="17" max="17" width="15.109375" style="80" bestFit="1" customWidth="1"/>
    <col min="18" max="18" width="6.88671875" style="80" customWidth="1"/>
    <col min="19" max="19" width="5" style="80" customWidth="1"/>
    <col min="20" max="20" width="5.5546875" style="80" customWidth="1"/>
    <col min="21" max="21" width="7.109375" style="80" customWidth="1"/>
    <col min="22" max="22" width="6.6640625" style="80" customWidth="1"/>
    <col min="23" max="23" width="7.5546875" style="80" customWidth="1"/>
    <col min="24" max="24" width="48.33203125" style="80" customWidth="1"/>
    <col min="25" max="25" width="11.33203125" style="80" customWidth="1"/>
    <col min="26" max="26" width="8.6640625" style="80" customWidth="1"/>
    <col min="27" max="27" width="10.44140625" style="80" customWidth="1"/>
    <col min="28" max="28" width="9.33203125" style="80" customWidth="1"/>
    <col min="29" max="29" width="9.109375" style="80" customWidth="1"/>
    <col min="30" max="33" width="10.33203125" style="80" customWidth="1"/>
    <col min="34" max="34" width="11.6640625" style="80" customWidth="1"/>
    <col min="35" max="35" width="12.5546875" style="80" customWidth="1"/>
    <col min="36" max="36" width="51.6640625" style="80" hidden="1" customWidth="1"/>
    <col min="37" max="37" width="84.6640625" style="80" hidden="1" customWidth="1"/>
    <col min="38" max="38" width="107.6640625" style="80" customWidth="1"/>
    <col min="39" max="39" width="104.5546875" style="80" customWidth="1"/>
    <col min="40" max="40" width="92.6640625" style="80" hidden="1" customWidth="1"/>
    <col min="41" max="41" width="105.5546875" style="80" hidden="1" customWidth="1"/>
    <col min="42" max="42" width="133.44140625" style="80" hidden="1" customWidth="1"/>
    <col min="43" max="43" width="109.109375" style="80" hidden="1" customWidth="1"/>
    <col min="44" max="44" width="133.44140625" style="80" hidden="1" customWidth="1"/>
    <col min="45" max="45" width="109.109375" style="80" hidden="1" customWidth="1"/>
    <col min="46" max="16384" width="11.44140625" style="80"/>
  </cols>
  <sheetData>
    <row r="1" spans="1:61" ht="16.5" customHeight="1" x14ac:dyDescent="0.25">
      <c r="A1" s="289"/>
      <c r="B1" s="289"/>
      <c r="C1" s="289"/>
      <c r="D1" s="290" t="s">
        <v>0</v>
      </c>
      <c r="E1" s="291"/>
      <c r="F1" s="291"/>
      <c r="G1" s="291"/>
      <c r="H1" s="291"/>
      <c r="I1" s="291"/>
      <c r="J1" s="291"/>
      <c r="K1" s="291"/>
      <c r="L1" s="291"/>
      <c r="M1" s="291"/>
      <c r="N1" s="291"/>
      <c r="O1" s="291"/>
      <c r="P1" s="291"/>
      <c r="Q1" s="291"/>
      <c r="R1" s="291"/>
      <c r="S1" s="291"/>
      <c r="T1" s="291"/>
      <c r="U1" s="291"/>
      <c r="V1" s="291"/>
      <c r="W1" s="291"/>
      <c r="X1" s="291"/>
      <c r="Y1" s="291"/>
      <c r="Z1" s="291"/>
      <c r="AA1" s="291"/>
      <c r="AB1" s="291"/>
      <c r="AC1" s="291"/>
      <c r="AD1" s="291"/>
      <c r="AE1" s="291"/>
      <c r="AF1" s="292"/>
      <c r="AG1" s="303" t="s">
        <v>81</v>
      </c>
      <c r="AH1" s="304"/>
      <c r="AI1" s="305"/>
      <c r="AJ1" s="79"/>
      <c r="AK1" s="79"/>
      <c r="AL1" s="79"/>
      <c r="AM1" s="79"/>
      <c r="AN1" s="79"/>
      <c r="AO1" s="79"/>
      <c r="AP1" s="79"/>
      <c r="AQ1" s="79"/>
      <c r="AR1" s="79"/>
      <c r="AS1" s="79"/>
      <c r="AT1" s="79"/>
      <c r="AU1" s="79"/>
      <c r="AV1" s="79"/>
      <c r="AW1" s="79"/>
      <c r="AX1" s="79"/>
      <c r="AY1" s="79"/>
      <c r="AZ1" s="79"/>
      <c r="BA1" s="79"/>
      <c r="BB1" s="79"/>
      <c r="BC1" s="79"/>
      <c r="BD1" s="79"/>
      <c r="BE1" s="79"/>
      <c r="BF1" s="79"/>
      <c r="BG1" s="79"/>
      <c r="BH1" s="79"/>
      <c r="BI1" s="79"/>
    </row>
    <row r="2" spans="1:61" ht="16.5" customHeight="1" x14ac:dyDescent="0.25">
      <c r="A2" s="289"/>
      <c r="B2" s="289"/>
      <c r="C2" s="289"/>
      <c r="D2" s="293"/>
      <c r="E2" s="294"/>
      <c r="F2" s="294"/>
      <c r="G2" s="294"/>
      <c r="H2" s="294"/>
      <c r="I2" s="294"/>
      <c r="J2" s="294"/>
      <c r="K2" s="294"/>
      <c r="L2" s="294"/>
      <c r="M2" s="294"/>
      <c r="N2" s="294"/>
      <c r="O2" s="294"/>
      <c r="P2" s="294"/>
      <c r="Q2" s="294"/>
      <c r="R2" s="294"/>
      <c r="S2" s="294"/>
      <c r="T2" s="294"/>
      <c r="U2" s="294"/>
      <c r="V2" s="294"/>
      <c r="W2" s="294"/>
      <c r="X2" s="294"/>
      <c r="Y2" s="294"/>
      <c r="Z2" s="294"/>
      <c r="AA2" s="294"/>
      <c r="AB2" s="294"/>
      <c r="AC2" s="294"/>
      <c r="AD2" s="294"/>
      <c r="AE2" s="294"/>
      <c r="AF2" s="295"/>
      <c r="AG2" s="303" t="s">
        <v>82</v>
      </c>
      <c r="AH2" s="304"/>
      <c r="AI2" s="305"/>
      <c r="AJ2" s="79"/>
      <c r="AK2" s="79"/>
      <c r="AL2" s="79"/>
      <c r="AM2" s="79"/>
      <c r="AN2" s="79"/>
      <c r="AO2" s="79"/>
      <c r="AP2" s="79"/>
      <c r="AQ2" s="79"/>
      <c r="AR2" s="79"/>
      <c r="AS2" s="79"/>
      <c r="AT2" s="79"/>
      <c r="AU2" s="79"/>
      <c r="AV2" s="79"/>
      <c r="AW2" s="79"/>
      <c r="AX2" s="79"/>
      <c r="AY2" s="79"/>
      <c r="AZ2" s="79"/>
      <c r="BA2" s="79"/>
      <c r="BB2" s="79"/>
      <c r="BC2" s="79"/>
      <c r="BD2" s="79"/>
      <c r="BE2" s="79"/>
      <c r="BF2" s="79"/>
      <c r="BG2" s="79"/>
      <c r="BH2" s="79"/>
      <c r="BI2" s="79"/>
    </row>
    <row r="3" spans="1:61" ht="16.5" customHeight="1" x14ac:dyDescent="0.25">
      <c r="A3" s="289"/>
      <c r="B3" s="289"/>
      <c r="C3" s="289"/>
      <c r="D3" s="293"/>
      <c r="E3" s="294"/>
      <c r="F3" s="294"/>
      <c r="G3" s="294"/>
      <c r="H3" s="294"/>
      <c r="I3" s="294"/>
      <c r="J3" s="294"/>
      <c r="K3" s="294"/>
      <c r="L3" s="294"/>
      <c r="M3" s="294"/>
      <c r="N3" s="294"/>
      <c r="O3" s="294"/>
      <c r="P3" s="294"/>
      <c r="Q3" s="294"/>
      <c r="R3" s="294"/>
      <c r="S3" s="294"/>
      <c r="T3" s="294"/>
      <c r="U3" s="294"/>
      <c r="V3" s="294"/>
      <c r="W3" s="294"/>
      <c r="X3" s="294"/>
      <c r="Y3" s="294"/>
      <c r="Z3" s="294"/>
      <c r="AA3" s="294"/>
      <c r="AB3" s="294"/>
      <c r="AC3" s="294"/>
      <c r="AD3" s="294"/>
      <c r="AE3" s="294"/>
      <c r="AF3" s="295"/>
      <c r="AG3" s="303" t="s">
        <v>83</v>
      </c>
      <c r="AH3" s="304"/>
      <c r="AI3" s="305"/>
      <c r="AJ3" s="79"/>
      <c r="AK3" s="79"/>
      <c r="AL3" s="79"/>
      <c r="AM3" s="79"/>
      <c r="AN3" s="79"/>
      <c r="AO3" s="79"/>
      <c r="AP3" s="79"/>
      <c r="AQ3" s="79"/>
      <c r="AR3" s="79"/>
      <c r="AS3" s="79"/>
      <c r="AT3" s="79"/>
      <c r="AU3" s="79"/>
      <c r="AV3" s="79"/>
      <c r="AW3" s="79"/>
      <c r="AX3" s="79"/>
      <c r="AY3" s="79"/>
      <c r="AZ3" s="79"/>
      <c r="BA3" s="79"/>
      <c r="BB3" s="79"/>
      <c r="BC3" s="79"/>
      <c r="BD3" s="79"/>
      <c r="BE3" s="79"/>
      <c r="BF3" s="79"/>
      <c r="BG3" s="79"/>
      <c r="BH3" s="79"/>
      <c r="BI3" s="79"/>
    </row>
    <row r="4" spans="1:61" ht="16.5" customHeight="1" x14ac:dyDescent="0.25">
      <c r="A4" s="289"/>
      <c r="B4" s="289"/>
      <c r="C4" s="289"/>
      <c r="D4" s="296"/>
      <c r="E4" s="297"/>
      <c r="F4" s="297"/>
      <c r="G4" s="297"/>
      <c r="H4" s="297"/>
      <c r="I4" s="297"/>
      <c r="J4" s="297"/>
      <c r="K4" s="297"/>
      <c r="L4" s="297"/>
      <c r="M4" s="297"/>
      <c r="N4" s="297"/>
      <c r="O4" s="297"/>
      <c r="P4" s="297"/>
      <c r="Q4" s="297"/>
      <c r="R4" s="297"/>
      <c r="S4" s="297"/>
      <c r="T4" s="297"/>
      <c r="U4" s="297"/>
      <c r="V4" s="297"/>
      <c r="W4" s="297"/>
      <c r="X4" s="297"/>
      <c r="Y4" s="297"/>
      <c r="Z4" s="297"/>
      <c r="AA4" s="297"/>
      <c r="AB4" s="297"/>
      <c r="AC4" s="297"/>
      <c r="AD4" s="297"/>
      <c r="AE4" s="297"/>
      <c r="AF4" s="298"/>
      <c r="AG4" s="303" t="s">
        <v>84</v>
      </c>
      <c r="AH4" s="304"/>
      <c r="AI4" s="305"/>
      <c r="AJ4" s="79"/>
      <c r="AK4" s="79"/>
      <c r="AL4" s="79"/>
      <c r="AM4" s="79"/>
      <c r="AN4" s="79"/>
      <c r="AO4" s="79"/>
      <c r="AP4" s="79"/>
      <c r="AQ4" s="79"/>
      <c r="AR4" s="79"/>
      <c r="AS4" s="79"/>
      <c r="AT4" s="79"/>
      <c r="AU4" s="79"/>
      <c r="AV4" s="79"/>
      <c r="AW4" s="79"/>
      <c r="AX4" s="79"/>
      <c r="AY4" s="79"/>
      <c r="AZ4" s="79"/>
      <c r="BA4" s="79"/>
      <c r="BB4" s="79"/>
      <c r="BC4" s="79"/>
      <c r="BD4" s="79"/>
      <c r="BE4" s="79"/>
      <c r="BF4" s="79"/>
      <c r="BG4" s="79"/>
      <c r="BH4" s="79"/>
      <c r="BI4" s="79"/>
    </row>
    <row r="5" spans="1:61" x14ac:dyDescent="0.25">
      <c r="A5" s="81"/>
      <c r="B5" s="81"/>
      <c r="C5" s="81"/>
      <c r="D5" s="82"/>
      <c r="E5" s="81"/>
      <c r="F5" s="81"/>
      <c r="G5" s="79"/>
      <c r="H5" s="79"/>
      <c r="I5" s="83"/>
      <c r="J5" s="79"/>
      <c r="K5" s="79"/>
      <c r="L5" s="79"/>
      <c r="M5" s="79"/>
      <c r="N5" s="79"/>
      <c r="O5" s="79"/>
      <c r="P5" s="98"/>
      <c r="Q5" s="79"/>
      <c r="R5" s="79"/>
      <c r="S5" s="79"/>
      <c r="T5" s="79"/>
      <c r="U5" s="79"/>
      <c r="V5" s="79"/>
      <c r="W5" s="79"/>
      <c r="X5" s="79"/>
      <c r="Y5" s="79"/>
      <c r="Z5" s="79"/>
      <c r="AA5" s="79"/>
      <c r="AB5" s="79"/>
      <c r="AC5" s="79"/>
      <c r="AD5" s="79"/>
      <c r="AE5" s="79"/>
      <c r="AF5" s="79"/>
      <c r="AG5" s="79"/>
      <c r="AH5" s="79"/>
      <c r="AI5" s="79"/>
      <c r="AJ5" s="79"/>
      <c r="AK5" s="79"/>
      <c r="AL5" s="79"/>
      <c r="AM5" s="79"/>
      <c r="AN5" s="79"/>
      <c r="AO5" s="79"/>
      <c r="AP5" s="79"/>
      <c r="AQ5" s="79"/>
      <c r="AR5" s="79"/>
      <c r="AS5" s="79"/>
      <c r="AT5" s="79"/>
      <c r="AU5" s="79"/>
      <c r="AV5" s="79"/>
      <c r="AW5" s="79"/>
      <c r="AX5" s="79"/>
      <c r="AY5" s="79"/>
      <c r="AZ5" s="79"/>
      <c r="BA5" s="79"/>
      <c r="BB5" s="79"/>
      <c r="BC5" s="79"/>
      <c r="BD5" s="79"/>
      <c r="BE5" s="79"/>
      <c r="BF5" s="79"/>
      <c r="BG5" s="79"/>
      <c r="BH5" s="79"/>
      <c r="BI5" s="79"/>
    </row>
    <row r="6" spans="1:61" ht="23.25" customHeight="1" x14ac:dyDescent="0.25">
      <c r="A6" s="278" t="s">
        <v>85</v>
      </c>
      <c r="B6" s="278"/>
      <c r="C6" s="279"/>
      <c r="D6" s="274" t="s">
        <v>86</v>
      </c>
      <c r="E6" s="275"/>
      <c r="F6" s="312" t="s">
        <v>8</v>
      </c>
      <c r="G6" s="312"/>
      <c r="H6" s="310" t="s">
        <v>404</v>
      </c>
      <c r="I6" s="311"/>
      <c r="J6" s="84"/>
      <c r="K6" s="84"/>
      <c r="L6" s="84"/>
      <c r="M6" s="84"/>
      <c r="N6" s="84"/>
      <c r="O6" s="84"/>
      <c r="P6" s="84"/>
      <c r="Q6" s="84"/>
      <c r="R6" s="79"/>
      <c r="S6" s="79"/>
      <c r="T6" s="79"/>
      <c r="U6" s="79"/>
      <c r="V6" s="79"/>
      <c r="W6" s="79"/>
      <c r="X6" s="79"/>
      <c r="Y6" s="79"/>
      <c r="Z6" s="79"/>
      <c r="AA6" s="79"/>
      <c r="AB6" s="79"/>
      <c r="AC6" s="79"/>
      <c r="AD6" s="79"/>
      <c r="AE6" s="79"/>
      <c r="AF6" s="79"/>
      <c r="AG6" s="79"/>
      <c r="AH6" s="79"/>
      <c r="AI6" s="79"/>
      <c r="AJ6" s="79"/>
      <c r="AK6" s="79"/>
      <c r="AL6" s="79"/>
      <c r="AM6" s="79"/>
      <c r="AN6" s="79"/>
      <c r="AO6" s="79"/>
      <c r="AP6" s="79"/>
      <c r="AQ6" s="79"/>
      <c r="AR6" s="79"/>
      <c r="AS6" s="79"/>
      <c r="AT6" s="79"/>
      <c r="AU6" s="79"/>
      <c r="AV6" s="79"/>
      <c r="AW6" s="79"/>
      <c r="AX6" s="79"/>
      <c r="AY6" s="79"/>
      <c r="AZ6" s="79"/>
      <c r="BA6" s="79"/>
      <c r="BB6" s="79"/>
      <c r="BC6" s="79"/>
      <c r="BD6" s="79"/>
      <c r="BE6" s="79"/>
      <c r="BF6" s="79"/>
      <c r="BG6" s="79"/>
      <c r="BH6" s="79"/>
      <c r="BI6" s="79"/>
    </row>
    <row r="7" spans="1:61" ht="25.5" customHeight="1" x14ac:dyDescent="0.25">
      <c r="A7" s="280"/>
      <c r="B7" s="280"/>
      <c r="C7" s="281"/>
      <c r="D7" s="276"/>
      <c r="E7" s="277"/>
      <c r="F7" s="268" t="s">
        <v>10</v>
      </c>
      <c r="G7" s="268"/>
      <c r="H7" s="310" t="s">
        <v>11</v>
      </c>
      <c r="I7" s="311"/>
      <c r="J7" s="84"/>
      <c r="K7" s="84"/>
      <c r="L7" s="84"/>
      <c r="M7" s="84"/>
      <c r="N7" s="84"/>
      <c r="O7" s="84"/>
      <c r="P7" s="84"/>
      <c r="Q7" s="84"/>
      <c r="R7" s="79"/>
      <c r="S7" s="79"/>
      <c r="T7" s="79"/>
      <c r="U7" s="79"/>
      <c r="V7" s="79"/>
      <c r="W7" s="79"/>
      <c r="X7" s="79"/>
      <c r="Y7" s="79"/>
      <c r="Z7" s="79"/>
      <c r="AA7" s="79"/>
      <c r="AB7" s="79"/>
      <c r="AC7" s="79"/>
      <c r="AD7" s="79"/>
      <c r="AE7" s="79"/>
      <c r="AF7" s="79"/>
      <c r="AG7" s="79"/>
      <c r="AH7" s="79"/>
      <c r="AI7" s="79"/>
      <c r="AJ7" s="79"/>
      <c r="AK7" s="79"/>
      <c r="AL7" s="79"/>
      <c r="AM7" s="79"/>
      <c r="AN7" s="79"/>
      <c r="AO7" s="79"/>
      <c r="AP7" s="79"/>
      <c r="AQ7" s="79"/>
      <c r="AR7" s="79"/>
      <c r="AS7" s="79"/>
      <c r="AT7" s="79"/>
      <c r="AU7" s="79"/>
      <c r="AV7" s="79"/>
      <c r="AW7" s="79"/>
      <c r="AX7" s="79"/>
      <c r="AY7" s="79"/>
      <c r="AZ7" s="79"/>
      <c r="BA7" s="79"/>
      <c r="BB7" s="79"/>
      <c r="BC7" s="79"/>
      <c r="BD7" s="79"/>
      <c r="BE7" s="79"/>
      <c r="BF7" s="79"/>
      <c r="BG7" s="79"/>
      <c r="BH7" s="79"/>
      <c r="BI7" s="79"/>
    </row>
    <row r="8" spans="1:61" ht="63.6" customHeight="1" x14ac:dyDescent="0.25">
      <c r="A8" s="286" t="s">
        <v>87</v>
      </c>
      <c r="B8" s="287"/>
      <c r="C8" s="288"/>
      <c r="D8" s="269" t="s">
        <v>88</v>
      </c>
      <c r="E8" s="269"/>
      <c r="F8" s="269"/>
      <c r="G8" s="269"/>
      <c r="H8" s="269"/>
      <c r="I8" s="269"/>
      <c r="J8" s="84"/>
      <c r="K8" s="84"/>
      <c r="L8" s="84"/>
      <c r="M8" s="84"/>
      <c r="N8" s="84"/>
      <c r="O8" s="84"/>
      <c r="P8" s="84"/>
      <c r="Q8" s="84"/>
      <c r="R8" s="79"/>
      <c r="S8" s="79"/>
      <c r="T8" s="79"/>
      <c r="U8" s="79"/>
      <c r="V8" s="79"/>
      <c r="W8" s="79"/>
      <c r="X8" s="79"/>
      <c r="Y8" s="79"/>
      <c r="Z8" s="79"/>
      <c r="AA8" s="79"/>
      <c r="AB8" s="79"/>
      <c r="AC8" s="79"/>
      <c r="AD8" s="79"/>
      <c r="AE8" s="79"/>
      <c r="AF8" s="79"/>
      <c r="AG8" s="79"/>
      <c r="AH8" s="79"/>
      <c r="AI8" s="79"/>
      <c r="AJ8" s="79"/>
      <c r="AK8" s="79"/>
      <c r="AL8" s="79"/>
      <c r="AM8" s="79"/>
      <c r="AN8" s="79"/>
      <c r="AO8" s="79"/>
      <c r="AP8" s="79"/>
      <c r="AQ8" s="79"/>
      <c r="AR8" s="79"/>
      <c r="AS8" s="79"/>
      <c r="AT8" s="79"/>
      <c r="AU8" s="79"/>
      <c r="AV8" s="79"/>
      <c r="AW8" s="79"/>
      <c r="AX8" s="79"/>
      <c r="AY8" s="79"/>
      <c r="AZ8" s="79"/>
      <c r="BA8" s="79"/>
      <c r="BB8" s="79"/>
      <c r="BC8" s="79"/>
      <c r="BD8" s="79"/>
      <c r="BE8" s="79"/>
      <c r="BF8" s="79"/>
      <c r="BG8" s="79"/>
      <c r="BH8" s="79"/>
      <c r="BI8" s="79"/>
    </row>
    <row r="9" spans="1:61" ht="40.5" customHeight="1" x14ac:dyDescent="0.25">
      <c r="A9" s="286" t="s">
        <v>89</v>
      </c>
      <c r="B9" s="287"/>
      <c r="C9" s="288"/>
      <c r="D9" s="269" t="s">
        <v>90</v>
      </c>
      <c r="E9" s="269"/>
      <c r="F9" s="269"/>
      <c r="G9" s="269"/>
      <c r="H9" s="269"/>
      <c r="I9" s="269"/>
      <c r="J9" s="84"/>
      <c r="K9" s="84"/>
      <c r="L9" s="84"/>
      <c r="M9" s="84"/>
      <c r="N9" s="84"/>
      <c r="O9" s="84"/>
      <c r="P9" s="84"/>
      <c r="Q9" s="84"/>
      <c r="R9" s="79"/>
      <c r="S9" s="79"/>
      <c r="T9" s="79"/>
      <c r="U9" s="79"/>
      <c r="V9" s="79"/>
      <c r="W9" s="79"/>
      <c r="X9" s="79"/>
      <c r="Y9" s="79"/>
      <c r="Z9" s="79"/>
      <c r="AA9" s="79"/>
      <c r="AB9" s="79"/>
      <c r="AC9" s="79"/>
      <c r="AD9" s="79"/>
      <c r="AE9" s="79"/>
      <c r="AF9" s="79"/>
      <c r="AG9" s="79"/>
      <c r="AH9" s="79"/>
      <c r="AI9" s="79"/>
      <c r="AJ9" s="79"/>
      <c r="AK9" s="79"/>
      <c r="AL9" s="79"/>
      <c r="AM9" s="79"/>
      <c r="AN9" s="79"/>
      <c r="AO9" s="79"/>
      <c r="AP9" s="79"/>
      <c r="AQ9" s="79"/>
      <c r="AR9" s="79"/>
      <c r="AS9" s="79"/>
      <c r="AT9" s="79"/>
      <c r="AU9" s="79"/>
      <c r="AV9" s="79"/>
      <c r="AW9" s="79"/>
      <c r="AX9" s="79"/>
      <c r="AY9" s="79"/>
      <c r="AZ9" s="79"/>
      <c r="BA9" s="79"/>
      <c r="BB9" s="79"/>
      <c r="BC9" s="79"/>
      <c r="BD9" s="79"/>
      <c r="BE9" s="79"/>
      <c r="BF9" s="79"/>
      <c r="BG9" s="79"/>
      <c r="BH9" s="79"/>
      <c r="BI9" s="79"/>
    </row>
    <row r="10" spans="1:61" ht="16.5" customHeight="1" x14ac:dyDescent="0.25">
      <c r="A10" s="80"/>
      <c r="B10" s="80"/>
      <c r="C10" s="80"/>
      <c r="D10" s="85"/>
      <c r="E10" s="85"/>
      <c r="F10" s="85"/>
      <c r="G10" s="85"/>
      <c r="H10" s="85"/>
      <c r="I10" s="85"/>
      <c r="J10" s="84"/>
      <c r="K10" s="84"/>
      <c r="L10" s="84"/>
      <c r="M10" s="84"/>
      <c r="N10" s="84"/>
      <c r="O10" s="79"/>
      <c r="P10" s="98"/>
      <c r="Q10" s="79"/>
      <c r="R10" s="79"/>
      <c r="S10" s="79"/>
      <c r="T10" s="79"/>
      <c r="U10" s="79"/>
      <c r="V10" s="79"/>
      <c r="W10" s="79"/>
      <c r="X10" s="79"/>
      <c r="Y10" s="79"/>
      <c r="Z10" s="79"/>
      <c r="AA10" s="79"/>
      <c r="AB10" s="79"/>
      <c r="AC10" s="79"/>
      <c r="AD10" s="79"/>
      <c r="AE10" s="79"/>
      <c r="AF10" s="79"/>
      <c r="AG10" s="79"/>
      <c r="AH10" s="79"/>
      <c r="AI10" s="79"/>
      <c r="AJ10" s="79"/>
      <c r="AK10" s="79"/>
      <c r="AL10" s="79"/>
      <c r="AM10" s="79"/>
      <c r="AN10" s="79"/>
      <c r="AO10" s="79"/>
      <c r="AP10" s="79"/>
      <c r="AQ10" s="79"/>
      <c r="AR10" s="79"/>
      <c r="AS10" s="79"/>
      <c r="AT10" s="79"/>
      <c r="AU10" s="79"/>
      <c r="AV10" s="79"/>
      <c r="AW10" s="79"/>
      <c r="AX10" s="79"/>
      <c r="AY10" s="79"/>
      <c r="AZ10" s="79"/>
      <c r="BA10" s="79"/>
      <c r="BB10" s="79"/>
      <c r="BC10" s="79"/>
      <c r="BD10" s="79"/>
      <c r="BE10" s="79"/>
      <c r="BF10" s="79"/>
      <c r="BG10" s="79"/>
      <c r="BH10" s="79"/>
      <c r="BI10" s="79"/>
    </row>
    <row r="11" spans="1:61" ht="21.75" customHeight="1" x14ac:dyDescent="0.25">
      <c r="A11" s="250" t="s">
        <v>91</v>
      </c>
      <c r="B11" s="301"/>
      <c r="C11" s="301"/>
      <c r="D11" s="301"/>
      <c r="E11" s="301"/>
      <c r="F11" s="301"/>
      <c r="G11" s="301"/>
      <c r="H11" s="301"/>
      <c r="I11" s="251"/>
      <c r="J11" s="273" t="s">
        <v>92</v>
      </c>
      <c r="K11" s="273"/>
      <c r="L11" s="273"/>
      <c r="M11" s="273"/>
      <c r="N11" s="273"/>
      <c r="O11" s="273"/>
      <c r="P11" s="273"/>
      <c r="Q11" s="273"/>
      <c r="R11" s="273"/>
      <c r="S11" s="273"/>
      <c r="T11" s="273"/>
      <c r="U11" s="273"/>
      <c r="V11" s="273"/>
      <c r="W11" s="273"/>
      <c r="X11" s="273"/>
      <c r="Y11" s="273"/>
      <c r="Z11" s="273"/>
      <c r="AA11" s="273"/>
      <c r="AB11" s="273"/>
      <c r="AC11" s="273"/>
      <c r="AD11" s="273"/>
      <c r="AE11" s="273"/>
      <c r="AF11" s="273"/>
      <c r="AG11" s="273"/>
      <c r="AH11" s="273"/>
      <c r="AI11" s="250" t="s">
        <v>93</v>
      </c>
      <c r="AJ11" s="251"/>
      <c r="AK11" s="217" t="s">
        <v>94</v>
      </c>
      <c r="AL11" s="217" t="s">
        <v>398</v>
      </c>
      <c r="AM11" s="217" t="s">
        <v>399</v>
      </c>
      <c r="AN11" s="217" t="s">
        <v>400</v>
      </c>
      <c r="AO11" s="217" t="s">
        <v>399</v>
      </c>
      <c r="AP11" s="217" t="s">
        <v>401</v>
      </c>
      <c r="AQ11" s="217" t="s">
        <v>399</v>
      </c>
      <c r="AR11" s="217" t="s">
        <v>402</v>
      </c>
      <c r="AS11" s="217" t="s">
        <v>399</v>
      </c>
      <c r="AT11" s="79"/>
      <c r="AU11" s="79"/>
      <c r="AV11" s="79"/>
      <c r="AW11" s="79"/>
      <c r="AX11" s="79"/>
      <c r="AY11" s="79"/>
      <c r="AZ11" s="79"/>
      <c r="BA11" s="79"/>
      <c r="BB11" s="79"/>
      <c r="BC11" s="79"/>
      <c r="BD11" s="79"/>
      <c r="BE11" s="79"/>
      <c r="BF11" s="79"/>
      <c r="BG11" s="79"/>
      <c r="BH11" s="79"/>
      <c r="BI11" s="79"/>
    </row>
    <row r="12" spans="1:61" ht="16.5" customHeight="1" x14ac:dyDescent="0.25">
      <c r="A12" s="282" t="s">
        <v>95</v>
      </c>
      <c r="B12" s="306" t="s">
        <v>96</v>
      </c>
      <c r="C12" s="306" t="s">
        <v>97</v>
      </c>
      <c r="D12" s="247" t="s">
        <v>98</v>
      </c>
      <c r="E12" s="247" t="s">
        <v>99</v>
      </c>
      <c r="F12" s="247" t="s">
        <v>100</v>
      </c>
      <c r="G12" s="247" t="s">
        <v>101</v>
      </c>
      <c r="H12" s="247" t="s">
        <v>102</v>
      </c>
      <c r="I12" s="283" t="s">
        <v>103</v>
      </c>
      <c r="J12" s="273" t="s">
        <v>104</v>
      </c>
      <c r="K12" s="273"/>
      <c r="L12" s="273"/>
      <c r="M12" s="273"/>
      <c r="N12" s="273"/>
      <c r="O12" s="272" t="s">
        <v>105</v>
      </c>
      <c r="P12" s="272"/>
      <c r="Q12" s="272"/>
      <c r="R12" s="272"/>
      <c r="S12" s="272"/>
      <c r="T12" s="272"/>
      <c r="U12" s="272"/>
      <c r="V12" s="272"/>
      <c r="W12" s="272"/>
      <c r="X12" s="272"/>
      <c r="Y12" s="86"/>
      <c r="Z12" s="86"/>
      <c r="AA12" s="86"/>
      <c r="AB12" s="86"/>
      <c r="AC12" s="86"/>
      <c r="AD12" s="302" t="s">
        <v>106</v>
      </c>
      <c r="AE12" s="302"/>
      <c r="AF12" s="302"/>
      <c r="AG12" s="302"/>
      <c r="AH12" s="302"/>
      <c r="AI12" s="309" t="s">
        <v>107</v>
      </c>
      <c r="AJ12" s="87" t="s">
        <v>108</v>
      </c>
      <c r="AK12" s="218"/>
      <c r="AL12" s="218"/>
      <c r="AM12" s="218"/>
      <c r="AN12" s="218"/>
      <c r="AO12" s="218"/>
      <c r="AP12" s="218"/>
      <c r="AQ12" s="218"/>
      <c r="AR12" s="218"/>
      <c r="AS12" s="218"/>
      <c r="AT12" s="79"/>
      <c r="AU12" s="79"/>
      <c r="AV12" s="79"/>
      <c r="AW12" s="79"/>
      <c r="AX12" s="79"/>
      <c r="AY12" s="79"/>
      <c r="AZ12" s="79"/>
      <c r="BA12" s="79"/>
      <c r="BB12" s="79"/>
      <c r="BC12" s="79"/>
      <c r="BD12" s="79"/>
      <c r="BE12" s="79"/>
      <c r="BF12" s="79"/>
      <c r="BG12" s="79"/>
      <c r="BH12" s="79"/>
      <c r="BI12" s="79"/>
    </row>
    <row r="13" spans="1:61" ht="16.5" customHeight="1" x14ac:dyDescent="0.25">
      <c r="A13" s="282"/>
      <c r="B13" s="306"/>
      <c r="C13" s="306"/>
      <c r="D13" s="248"/>
      <c r="E13" s="248"/>
      <c r="F13" s="248"/>
      <c r="G13" s="307"/>
      <c r="H13" s="248"/>
      <c r="I13" s="284"/>
      <c r="J13" s="299" t="s">
        <v>109</v>
      </c>
      <c r="K13" s="299" t="s">
        <v>110</v>
      </c>
      <c r="L13" s="299" t="s">
        <v>111</v>
      </c>
      <c r="M13" s="299" t="s">
        <v>110</v>
      </c>
      <c r="N13" s="299" t="s">
        <v>112</v>
      </c>
      <c r="O13" s="270" t="s">
        <v>113</v>
      </c>
      <c r="P13" s="283" t="s">
        <v>114</v>
      </c>
      <c r="Q13" s="283" t="s">
        <v>115</v>
      </c>
      <c r="R13" s="242" t="s">
        <v>116</v>
      </c>
      <c r="S13" s="243"/>
      <c r="T13" s="243"/>
      <c r="U13" s="243"/>
      <c r="V13" s="243"/>
      <c r="W13" s="243"/>
      <c r="X13" s="244"/>
      <c r="Y13" s="270" t="s">
        <v>117</v>
      </c>
      <c r="Z13" s="270" t="s">
        <v>118</v>
      </c>
      <c r="AA13" s="270" t="s">
        <v>110</v>
      </c>
      <c r="AB13" s="270" t="s">
        <v>119</v>
      </c>
      <c r="AC13" s="270" t="s">
        <v>110</v>
      </c>
      <c r="AD13" s="270" t="s">
        <v>120</v>
      </c>
      <c r="AE13" s="270" t="s">
        <v>110</v>
      </c>
      <c r="AF13" s="270" t="s">
        <v>121</v>
      </c>
      <c r="AG13" s="270" t="s">
        <v>110</v>
      </c>
      <c r="AH13" s="270" t="s">
        <v>122</v>
      </c>
      <c r="AI13" s="309"/>
      <c r="AJ13" s="245" t="s">
        <v>123</v>
      </c>
      <c r="AK13" s="218"/>
      <c r="AL13" s="218"/>
      <c r="AM13" s="218"/>
      <c r="AN13" s="218"/>
      <c r="AO13" s="218"/>
      <c r="AP13" s="218"/>
      <c r="AQ13" s="218"/>
      <c r="AR13" s="218"/>
      <c r="AS13" s="218"/>
      <c r="AT13" s="79"/>
      <c r="AU13" s="79"/>
      <c r="AV13" s="79"/>
      <c r="AW13" s="79"/>
      <c r="AX13" s="79"/>
      <c r="AY13" s="79"/>
      <c r="AZ13" s="79"/>
      <c r="BA13" s="79"/>
      <c r="BB13" s="79"/>
      <c r="BC13" s="79"/>
      <c r="BD13" s="79"/>
      <c r="BE13" s="79"/>
      <c r="BF13" s="79"/>
      <c r="BG13" s="79"/>
      <c r="BH13" s="79"/>
      <c r="BI13" s="79"/>
    </row>
    <row r="14" spans="1:61" s="91" customFormat="1" ht="90" customHeight="1" x14ac:dyDescent="0.3">
      <c r="A14" s="282"/>
      <c r="B14" s="306"/>
      <c r="C14" s="306"/>
      <c r="D14" s="249"/>
      <c r="E14" s="249"/>
      <c r="F14" s="249"/>
      <c r="G14" s="308"/>
      <c r="H14" s="249"/>
      <c r="I14" s="285"/>
      <c r="J14" s="300"/>
      <c r="K14" s="300"/>
      <c r="L14" s="300"/>
      <c r="M14" s="300"/>
      <c r="N14" s="300"/>
      <c r="O14" s="271"/>
      <c r="P14" s="285"/>
      <c r="Q14" s="285"/>
      <c r="R14" s="88" t="s">
        <v>124</v>
      </c>
      <c r="S14" s="88" t="s">
        <v>125</v>
      </c>
      <c r="T14" s="88" t="s">
        <v>126</v>
      </c>
      <c r="U14" s="88" t="s">
        <v>127</v>
      </c>
      <c r="V14" s="88" t="s">
        <v>128</v>
      </c>
      <c r="W14" s="88" t="s">
        <v>129</v>
      </c>
      <c r="X14" s="89" t="s">
        <v>130</v>
      </c>
      <c r="Y14" s="271"/>
      <c r="Z14" s="271"/>
      <c r="AA14" s="271"/>
      <c r="AB14" s="271"/>
      <c r="AC14" s="271"/>
      <c r="AD14" s="271"/>
      <c r="AE14" s="271"/>
      <c r="AF14" s="271"/>
      <c r="AG14" s="271"/>
      <c r="AH14" s="271"/>
      <c r="AI14" s="309"/>
      <c r="AJ14" s="246"/>
      <c r="AK14" s="219"/>
      <c r="AL14" s="219"/>
      <c r="AM14" s="219"/>
      <c r="AN14" s="219"/>
      <c r="AO14" s="219"/>
      <c r="AP14" s="219"/>
      <c r="AQ14" s="219"/>
      <c r="AR14" s="219"/>
      <c r="AS14" s="219"/>
      <c r="AT14" s="90"/>
      <c r="AU14" s="90"/>
      <c r="AV14" s="90"/>
      <c r="AW14" s="90"/>
      <c r="AX14" s="90"/>
      <c r="AY14" s="90"/>
      <c r="AZ14" s="90"/>
      <c r="BA14" s="90"/>
      <c r="BB14" s="90"/>
      <c r="BC14" s="90"/>
      <c r="BD14" s="90"/>
      <c r="BE14" s="90"/>
      <c r="BF14" s="90"/>
      <c r="BG14" s="90"/>
      <c r="BH14" s="90"/>
      <c r="BI14" s="90"/>
    </row>
    <row r="15" spans="1:61" s="99" customFormat="1" ht="120" customHeight="1" x14ac:dyDescent="0.3">
      <c r="A15" s="216" t="s">
        <v>387</v>
      </c>
      <c r="B15" s="235" t="s">
        <v>150</v>
      </c>
      <c r="C15" s="235" t="s">
        <v>151</v>
      </c>
      <c r="D15" s="237" t="s">
        <v>152</v>
      </c>
      <c r="E15" s="239" t="s">
        <v>153</v>
      </c>
      <c r="F15" s="239" t="s">
        <v>154</v>
      </c>
      <c r="G15" s="239" t="s">
        <v>155</v>
      </c>
      <c r="H15" s="95" t="s">
        <v>156</v>
      </c>
      <c r="I15" s="237" t="s">
        <v>328</v>
      </c>
      <c r="J15" s="229" t="s">
        <v>157</v>
      </c>
      <c r="K15" s="227">
        <f>IF(J15="","",IF(J15="Muy Baja",0.2,IF(J15="Baja",0.4,IF(J15="Media",0.6,IF(J15="Alta",0.8,IF(J15="Muy Alta",1,))))))</f>
        <v>1</v>
      </c>
      <c r="L15" s="229" t="s">
        <v>133</v>
      </c>
      <c r="M15" s="227">
        <f>IF(L15="","",IF(L15="Leve",0.2,IF(L15="Menor",0.4,IF(L15="Moderado",0.6,IF(L15="Mayor",0.8,IF(L15="Catastrófico",1,))))))</f>
        <v>0.6</v>
      </c>
      <c r="N15" s="231" t="str">
        <f>IF(OR(AND(J15="Muy Baja",L15="Leve"),AND(J15="Muy Baja",L15="Menor"),AND(J15="Baja",L15="Leve")),"Bajo",IF(OR(AND(J15="Muy Baja",L15="Moderado"),AND(J15="Baja",L15="Menor"),AND(J15="Baja",L15="Moderado"),AND(J15="Media",L15="Leve"),AND(J15="Media",L15="Menor"),AND(J15="Media",L15="Moderado"),AND(J15="Alta",L15="Leve"),AND(J15="Alta",L15="Menor")),"Moderado",IF(OR(AND(J15="Muy Baja",L15="Mayor"),AND(J15="Baja",L15="Mayor"),AND(J15="Media",L15="Mayor"),AND(J15="Alta",L15="Moderado"),AND(J15="Alta",L15="Mayor"),AND(J15="Muy Alta",L15="Leve"),AND(J15="Muy Alta",L15="Menor"),AND(J15="Muy Alta",L15="Moderado"),AND(J15="Muy Alta",L15="Mayor")),"Alto",IF(OR(AND(J15="Muy Baja",L15="Catastrófico"),AND(J15="Baja",L15="Catastrófico"),AND(J15="Media",L15="Catastrófico"),AND(J15="Alta",L15="Catastrófico"),AND(J15="Muy Alta",L15="Catastrófico")),"Extremo",""))))</f>
        <v>Alto</v>
      </c>
      <c r="O15" s="92">
        <v>1</v>
      </c>
      <c r="P15" s="96" t="s">
        <v>158</v>
      </c>
      <c r="Q15" s="92" t="str">
        <f>IF(OR(R15="Preventivo",R15="Detectivo"),"Probabilidad",IF(R15="Correctivo","Impacto",""))</f>
        <v>Probabilidad</v>
      </c>
      <c r="R15" s="93" t="s">
        <v>140</v>
      </c>
      <c r="S15" s="93" t="s">
        <v>135</v>
      </c>
      <c r="T15" s="27" t="str">
        <f>IF(AND(R15="Preventivo",S15="Automático"),"50%",IF(AND(R15="Preventivo",S15="Manual"),"40%",IF(AND(R15="Detectivo",S15="Automático"),"40%",IF(AND(R15="Detectivo",S15="Manual"),"30%",IF(AND(R15="Correctivo",S15="Automático"),"35%",IF(AND(R15="Correctivo",S15="Manual"),"25%",""))))))</f>
        <v>40%</v>
      </c>
      <c r="U15" s="93" t="s">
        <v>136</v>
      </c>
      <c r="V15" s="93" t="s">
        <v>354</v>
      </c>
      <c r="W15" s="93" t="s">
        <v>138</v>
      </c>
      <c r="X15" s="97" t="s">
        <v>159</v>
      </c>
      <c r="Y15" s="94">
        <f>IFERROR(IF(Q15="Probabilidad",(K15-(+K15*T15)),IF(Q15="Impacto",K15,"")),"")</f>
        <v>0.6</v>
      </c>
      <c r="Z15" s="29" t="str">
        <f t="shared" ref="Z15:Z17" si="0">IFERROR(IF(Y15="","",IF(Y15&lt;=0.2,"Muy Baja",IF(Y15&lt;=0.4,"Baja",IF(Y15&lt;=0.6,"Media",IF(Y15&lt;=0.8,"Alta","Muy Alta"))))),"")</f>
        <v>Media</v>
      </c>
      <c r="AA15" s="27">
        <f>+Y15</f>
        <v>0.6</v>
      </c>
      <c r="AB15" s="29" t="str">
        <f>IFERROR(IF(AC15="","",IF(AC15&lt;=0.2,"Leve",IF(AC15&lt;=0.4,"Menor",IF(AC15&lt;=0.6,"Moderado",IF(AC15&lt;=0.8,"Mayor","Catastrófico"))))),"")</f>
        <v>Moderado</v>
      </c>
      <c r="AC15" s="27">
        <f>IFERROR(IF(Q15="Impacto",(M15-(+M15*T15)),IF(Q15="Probabilidad",M15,"")),"")</f>
        <v>0.6</v>
      </c>
      <c r="AD15" s="229" t="str">
        <f>IFERROR(IF(AE15=0,"",IF(AND(AE15&gt;0,AE15&lt;=0.2),"Muy Baja",IF(AE15&lt;=0.4,"Baja",IF(AE15&lt;=0.6,"Media",IF(AE15&lt;=0.8,"Alta","Muy Alta"))))),"")</f>
        <v>Baja</v>
      </c>
      <c r="AE15" s="233">
        <f>MIN(Y15:Y18)</f>
        <v>0.252</v>
      </c>
      <c r="AF15" s="229" t="str">
        <f>IFERROR(IF(AG15=0,"",IF(AND(AG15&gt;0,AG15&lt;=0.2),"Leve",IF(AG15&lt;=0.4,"Menor",IF(AG15&lt;=0.6,"Moderado",IF(AG15&lt;=0.8,"Mayor","Catastrófico"))))),"")</f>
        <v>Moderado</v>
      </c>
      <c r="AG15" s="233">
        <f>MIN(AC15:AC18)</f>
        <v>0.44999999999999996</v>
      </c>
      <c r="AH15" s="231" t="str">
        <f>IFERROR(IF(OR(AND(AD15="Muy Baja",AF15="Leve"),AND(AD15="Muy Baja",AF15="Menor"),AND(AD15="Baja",AF15="Leve")),"Bajo",IF(OR(AND(AD15="Muy Baja",AF15="Moderado"),AND(AD15="Baja",AF15="Menor"),AND(AD15="Baja",AF15="Moderado"),AND(AD15="Media",AF15="Leve"),AND(AD15="Media",AF15="Menor"),AND(AD15="Media",AF15="Moderado"),AND(AD15="Alta",AF15="Leve"),AND(AD15="Alta",AF15="Menor")),"Moderado",IF(OR(AND(AD15="Muy Baja",AF15="Mayor"),AND(AD15="Baja",AF15="Mayor"),AND(AD15="Media",AF15="Mayor"),AND(AD15="Alta",AF15="Moderado"),AND(AD15="Alta",AF15="Mayor"),AND(AD15="Muy Alta",AF15="Leve"),AND(AD15="Muy Alta",AF15="Menor"),AND(AD15="Muy Alta",AF15="Moderado"),AND(AD15="Muy Alta",AF15="Mayor")),"Alto",IF(OR(AND(AD15="Muy Baja",AF15="Catastrófico"),AND(AD15="Baja",AF15="Catastrófico"),AND(AD15="Media",AF15="Catastrófico"),AND(AD15="Alta",AF15="Catastrófico"),AND(AD15="Muy Alta",AF15="Catastrófico")),"Extremo","")))),"")</f>
        <v>Moderado</v>
      </c>
      <c r="AI15" s="220" t="s">
        <v>139</v>
      </c>
      <c r="AJ15" s="222"/>
      <c r="AK15" s="225" t="s">
        <v>148</v>
      </c>
      <c r="AL15" s="210" t="s">
        <v>407</v>
      </c>
      <c r="AM15" s="213"/>
      <c r="AN15" s="210" t="s">
        <v>403</v>
      </c>
      <c r="AO15" s="213"/>
      <c r="AP15" s="210" t="s">
        <v>403</v>
      </c>
      <c r="AQ15" s="213"/>
      <c r="AR15" s="210" t="s">
        <v>403</v>
      </c>
      <c r="AS15" s="213"/>
      <c r="AT15" s="98"/>
      <c r="AU15" s="98"/>
      <c r="AV15" s="98"/>
      <c r="AW15" s="98"/>
      <c r="AX15" s="98"/>
      <c r="AY15" s="98"/>
      <c r="AZ15" s="98"/>
      <c r="BA15" s="98"/>
      <c r="BB15" s="98"/>
      <c r="BC15" s="98"/>
      <c r="BD15" s="98"/>
      <c r="BE15" s="98"/>
      <c r="BF15" s="98"/>
      <c r="BG15" s="98"/>
      <c r="BH15" s="98"/>
      <c r="BI15" s="98"/>
    </row>
    <row r="16" spans="1:61" ht="126" customHeight="1" x14ac:dyDescent="0.25">
      <c r="A16" s="216"/>
      <c r="B16" s="236"/>
      <c r="C16" s="236"/>
      <c r="D16" s="238"/>
      <c r="E16" s="240"/>
      <c r="F16" s="240"/>
      <c r="G16" s="240"/>
      <c r="H16" s="95" t="s">
        <v>160</v>
      </c>
      <c r="I16" s="238"/>
      <c r="J16" s="230"/>
      <c r="K16" s="228"/>
      <c r="L16" s="230"/>
      <c r="M16" s="228"/>
      <c r="N16" s="232"/>
      <c r="O16" s="92">
        <v>2</v>
      </c>
      <c r="P16" s="96" t="s">
        <v>161</v>
      </c>
      <c r="Q16" s="92" t="str">
        <f>IF(OR(R16="Preventivo",R16="Detectivo"),"Probabilidad",IF(R16="Correctivo","Impacto",""))</f>
        <v>Probabilidad</v>
      </c>
      <c r="R16" s="93" t="s">
        <v>149</v>
      </c>
      <c r="S16" s="93" t="s">
        <v>135</v>
      </c>
      <c r="T16" s="27" t="str">
        <f t="shared" ref="T16:T18" si="1">IF(AND(R16="Preventivo",S16="Automático"),"50%",IF(AND(R16="Preventivo",S16="Manual"),"40%",IF(AND(R16="Detectivo",S16="Automático"),"40%",IF(AND(R16="Detectivo",S16="Manual"),"30%",IF(AND(R16="Correctivo",S16="Automático"),"35%",IF(AND(R16="Correctivo",S16="Manual"),"25%",""))))))</f>
        <v>30%</v>
      </c>
      <c r="U16" s="93" t="s">
        <v>143</v>
      </c>
      <c r="V16" s="93" t="s">
        <v>354</v>
      </c>
      <c r="W16" s="93" t="s">
        <v>138</v>
      </c>
      <c r="X16" s="100" t="s">
        <v>162</v>
      </c>
      <c r="Y16" s="94">
        <f>IFERROR(IF(AND(Q15="Probabilidad",Q16="Probabilidad"),(AA15-(+AA15*T16)),IF(Q16="Probabilidad",(K15-(+K15*T16)),IF(Q16="Impacto",AA15,""))),"")</f>
        <v>0.42</v>
      </c>
      <c r="Z16" s="29" t="str">
        <f t="shared" si="0"/>
        <v>Media</v>
      </c>
      <c r="AA16" s="27">
        <f t="shared" ref="AA16:AA18" si="2">+Y16</f>
        <v>0.42</v>
      </c>
      <c r="AB16" s="29" t="str">
        <f t="shared" ref="AB16:AB18" si="3">IFERROR(IF(AC16="","",IF(AC16&lt;=0.2,"Leve",IF(AC16&lt;=0.4,"Menor",IF(AC16&lt;=0.6,"Moderado",IF(AC16&lt;=0.8,"Mayor","Catastrófico"))))),"")</f>
        <v>Moderado</v>
      </c>
      <c r="AC16" s="27">
        <f>IFERROR(IF(AND(Q15="Impacto",Q16="Impacto"),(AC15-(+AC15*T16)),IF(Q16="Impacto",(#REF!-(+#REF!*T16)),IF(Q16="Probabilidad",AC15,""))),"")</f>
        <v>0.6</v>
      </c>
      <c r="AD16" s="230"/>
      <c r="AE16" s="234"/>
      <c r="AF16" s="230"/>
      <c r="AG16" s="234"/>
      <c r="AH16" s="232"/>
      <c r="AI16" s="221"/>
      <c r="AJ16" s="223"/>
      <c r="AK16" s="226"/>
      <c r="AL16" s="211"/>
      <c r="AM16" s="214"/>
      <c r="AN16" s="211"/>
      <c r="AO16" s="214"/>
      <c r="AP16" s="211"/>
      <c r="AQ16" s="214"/>
      <c r="AR16" s="211"/>
      <c r="AS16" s="214"/>
      <c r="AT16" s="79"/>
      <c r="AU16" s="79"/>
      <c r="AV16" s="79"/>
      <c r="AW16" s="79"/>
      <c r="AX16" s="79"/>
      <c r="AY16" s="79"/>
      <c r="AZ16" s="79"/>
      <c r="BA16" s="79"/>
      <c r="BB16" s="79"/>
      <c r="BC16" s="79"/>
      <c r="BD16" s="79"/>
      <c r="BE16" s="79"/>
      <c r="BF16" s="79"/>
      <c r="BG16" s="79"/>
      <c r="BH16" s="79"/>
      <c r="BI16" s="79"/>
    </row>
    <row r="17" spans="1:61" ht="84" customHeight="1" x14ac:dyDescent="0.25">
      <c r="A17" s="216"/>
      <c r="B17" s="236"/>
      <c r="C17" s="236"/>
      <c r="D17" s="238"/>
      <c r="E17" s="240"/>
      <c r="F17" s="240"/>
      <c r="G17" s="240"/>
      <c r="H17" s="101" t="s">
        <v>163</v>
      </c>
      <c r="I17" s="238"/>
      <c r="J17" s="230"/>
      <c r="K17" s="228"/>
      <c r="L17" s="230"/>
      <c r="M17" s="228"/>
      <c r="N17" s="232"/>
      <c r="O17" s="92">
        <v>3</v>
      </c>
      <c r="P17" s="96" t="s">
        <v>164</v>
      </c>
      <c r="Q17" s="92" t="str">
        <f>IF(OR(R17="Preventivo",R17="Detectivo"),"Probabilidad",IF(R17="Correctivo","Impacto",""))</f>
        <v>Probabilidad</v>
      </c>
      <c r="R17" s="93" t="s">
        <v>140</v>
      </c>
      <c r="S17" s="93" t="s">
        <v>135</v>
      </c>
      <c r="T17" s="27" t="str">
        <f t="shared" si="1"/>
        <v>40%</v>
      </c>
      <c r="U17" s="93" t="s">
        <v>143</v>
      </c>
      <c r="V17" s="93" t="s">
        <v>348</v>
      </c>
      <c r="W17" s="93" t="s">
        <v>138</v>
      </c>
      <c r="X17" s="97" t="s">
        <v>165</v>
      </c>
      <c r="Y17" s="94">
        <f>IFERROR(IF(AND(Q16="Probabilidad",Q17="Probabilidad"),(AA16-(+AA16*T17)),IF(AND(Q16="Impacto",Q17="Probabilidad"),(AA15-(+AA15*T17)),IF(Q17="Impacto",AA16,""))),"")</f>
        <v>0.252</v>
      </c>
      <c r="Z17" s="29" t="str">
        <f t="shared" si="0"/>
        <v>Baja</v>
      </c>
      <c r="AA17" s="27">
        <f t="shared" si="2"/>
        <v>0.252</v>
      </c>
      <c r="AB17" s="29" t="str">
        <f t="shared" si="3"/>
        <v>Moderado</v>
      </c>
      <c r="AC17" s="27">
        <f>IFERROR(IF(AND(Q16="Impacto",Q17="Impacto"),(AC16-(+AC16*T17)),IF(AND(Q16="Probabilidad",Q17="Impacto"),(AC15-(+AC15*T17)),IF(Q17="Probabilidad",AC16,""))),"")</f>
        <v>0.6</v>
      </c>
      <c r="AD17" s="230"/>
      <c r="AE17" s="234"/>
      <c r="AF17" s="230"/>
      <c r="AG17" s="234"/>
      <c r="AH17" s="232"/>
      <c r="AI17" s="221"/>
      <c r="AJ17" s="223"/>
      <c r="AK17" s="226"/>
      <c r="AL17" s="211"/>
      <c r="AM17" s="214"/>
      <c r="AN17" s="211"/>
      <c r="AO17" s="214"/>
      <c r="AP17" s="211"/>
      <c r="AQ17" s="214"/>
      <c r="AR17" s="211"/>
      <c r="AS17" s="214"/>
      <c r="AT17" s="79"/>
      <c r="AU17" s="79"/>
      <c r="AV17" s="79"/>
      <c r="AW17" s="79"/>
      <c r="AX17" s="79"/>
      <c r="AY17" s="79"/>
      <c r="AZ17" s="79"/>
      <c r="BA17" s="79"/>
      <c r="BB17" s="79"/>
      <c r="BC17" s="79"/>
      <c r="BD17" s="79"/>
      <c r="BE17" s="79"/>
      <c r="BF17" s="79"/>
      <c r="BG17" s="79"/>
      <c r="BH17" s="79"/>
      <c r="BI17" s="79"/>
    </row>
    <row r="18" spans="1:61" ht="58.5" customHeight="1" x14ac:dyDescent="0.25">
      <c r="A18" s="216"/>
      <c r="B18" s="236"/>
      <c r="C18" s="236"/>
      <c r="D18" s="238"/>
      <c r="E18" s="240"/>
      <c r="F18" s="240"/>
      <c r="G18" s="240"/>
      <c r="H18" s="102" t="s">
        <v>166</v>
      </c>
      <c r="I18" s="238"/>
      <c r="J18" s="230"/>
      <c r="K18" s="228"/>
      <c r="L18" s="230"/>
      <c r="M18" s="228"/>
      <c r="N18" s="232"/>
      <c r="O18" s="92">
        <v>4</v>
      </c>
      <c r="P18" s="103" t="s">
        <v>167</v>
      </c>
      <c r="Q18" s="92" t="str">
        <f t="shared" ref="Q18" si="4">IF(OR(R18="Preventivo",R18="Detectivo"),"Probabilidad",IF(R18="Correctivo","Impacto",""))</f>
        <v>Impacto</v>
      </c>
      <c r="R18" s="93" t="s">
        <v>134</v>
      </c>
      <c r="S18" s="93" t="s">
        <v>135</v>
      </c>
      <c r="T18" s="27" t="str">
        <f t="shared" si="1"/>
        <v>25%</v>
      </c>
      <c r="U18" s="93" t="s">
        <v>143</v>
      </c>
      <c r="V18" s="93" t="s">
        <v>354</v>
      </c>
      <c r="W18" s="93" t="s">
        <v>138</v>
      </c>
      <c r="X18" s="97" t="s">
        <v>168</v>
      </c>
      <c r="Y18" s="94">
        <f>IFERROR(IF(AND(Q17="Probabilidad",Q18="Probabilidad"),(AA17-(+AA17*T18)),IF(AND(Q17="Impacto",Q18="Probabilidad"),(AA16-(+AA16*T18)),IF(Q18="Impacto",AA17,""))),"")</f>
        <v>0.252</v>
      </c>
      <c r="Z18" s="29" t="str">
        <f t="shared" ref="Z18:Z20" si="5">IFERROR(IF(Y18="","",IF(Y18&lt;=0.2,"Muy Baja",IF(Y18&lt;=0.4,"Baja",IF(Y18&lt;=0.6,"Media",IF(Y18&lt;=0.8,"Alta","Muy Alta"))))),"")</f>
        <v>Baja</v>
      </c>
      <c r="AA18" s="27">
        <f t="shared" si="2"/>
        <v>0.252</v>
      </c>
      <c r="AB18" s="29" t="str">
        <f t="shared" si="3"/>
        <v>Moderado</v>
      </c>
      <c r="AC18" s="27">
        <f>IFERROR(IF(AND(Q17="Impacto",Q18="Impacto"),(AC17-(+AC17*T18)),IF(AND(Q17="Probabilidad",Q18="Impacto"),(AC16-(+AC16*T18)),IF(Q18="Probabilidad",AC17,""))),"")</f>
        <v>0.44999999999999996</v>
      </c>
      <c r="AD18" s="230"/>
      <c r="AE18" s="234"/>
      <c r="AF18" s="230"/>
      <c r="AG18" s="234"/>
      <c r="AH18" s="232"/>
      <c r="AI18" s="221"/>
      <c r="AJ18" s="224"/>
      <c r="AK18" s="226"/>
      <c r="AL18" s="211"/>
      <c r="AM18" s="214"/>
      <c r="AN18" s="211"/>
      <c r="AO18" s="214"/>
      <c r="AP18" s="211"/>
      <c r="AQ18" s="214"/>
      <c r="AR18" s="211"/>
      <c r="AS18" s="214"/>
      <c r="AT18" s="79"/>
      <c r="AU18" s="79"/>
      <c r="AV18" s="79"/>
      <c r="AW18" s="79"/>
      <c r="AX18" s="79"/>
      <c r="AY18" s="79"/>
      <c r="AZ18" s="79"/>
      <c r="BA18" s="79"/>
      <c r="BB18" s="79"/>
      <c r="BC18" s="79"/>
      <c r="BD18" s="79"/>
      <c r="BE18" s="79"/>
      <c r="BF18" s="79"/>
      <c r="BG18" s="79"/>
      <c r="BH18" s="79"/>
      <c r="BI18" s="79"/>
    </row>
    <row r="19" spans="1:61" s="99" customFormat="1" ht="124.5" customHeight="1" x14ac:dyDescent="0.3">
      <c r="A19" s="216" t="s">
        <v>388</v>
      </c>
      <c r="B19" s="235" t="s">
        <v>169</v>
      </c>
      <c r="C19" s="235" t="s">
        <v>151</v>
      </c>
      <c r="D19" s="237" t="s">
        <v>334</v>
      </c>
      <c r="E19" s="239" t="s">
        <v>335</v>
      </c>
      <c r="F19" s="239" t="s">
        <v>333</v>
      </c>
      <c r="G19" s="239" t="s">
        <v>336</v>
      </c>
      <c r="H19" s="95" t="s">
        <v>170</v>
      </c>
      <c r="I19" s="237" t="s">
        <v>328</v>
      </c>
      <c r="J19" s="229" t="s">
        <v>132</v>
      </c>
      <c r="K19" s="227">
        <f>IF(J19="","",IF(J19="Muy Baja",0.2,IF(J19="Baja",0.4,IF(J19="Media",0.6,IF(J19="Alta",0.8,IF(J19="Muy Alta",1,))))))</f>
        <v>0.6</v>
      </c>
      <c r="L19" s="229" t="s">
        <v>133</v>
      </c>
      <c r="M19" s="227">
        <f>IF(L19="","",IF(L19="Leve",0.2,IF(L19="Menor",0.4,IF(L19="Moderado",0.6,IF(L19="Mayor",0.8,IF(L19="Catastrófico",1,))))))</f>
        <v>0.6</v>
      </c>
      <c r="N19" s="231" t="str">
        <f>IF(OR(AND(J19="Muy Baja",L19="Leve"),AND(J19="Muy Baja",L19="Menor"),AND(J19="Baja",L19="Leve")),"Bajo",IF(OR(AND(J19="Muy Baja",L19="Moderado"),AND(J19="Baja",L19="Menor"),AND(J19="Baja",L19="Moderado"),AND(J19="Media",L19="Leve"),AND(J19="Media",L19="Menor"),AND(J19="Media",L19="Moderado"),AND(J19="Alta",L19="Leve"),AND(J19="Alta",L19="Menor")),"Moderado",IF(OR(AND(J19="Muy Baja",L19="Mayor"),AND(J19="Baja",L19="Mayor"),AND(J19="Media",L19="Mayor"),AND(J19="Alta",L19="Moderado"),AND(J19="Alta",L19="Mayor"),AND(J19="Muy Alta",L19="Leve"),AND(J19="Muy Alta",L19="Menor"),AND(J19="Muy Alta",L19="Moderado"),AND(J19="Muy Alta",L19="Mayor")),"Alto",IF(OR(AND(J19="Muy Baja",L19="Catastrófico"),AND(J19="Baja",L19="Catastrófico"),AND(J19="Media",L19="Catastrófico"),AND(J19="Alta",L19="Catastrófico"),AND(J19="Muy Alta",L19="Catastrófico")),"Extremo",""))))</f>
        <v>Moderado</v>
      </c>
      <c r="O19" s="92">
        <v>1</v>
      </c>
      <c r="P19" s="96" t="s">
        <v>171</v>
      </c>
      <c r="Q19" s="92" t="str">
        <f>IF(OR(R19="Preventivo",R19="Detectivo"),"Probabilidad",IF(R19="Correctivo","Impacto",""))</f>
        <v>Probabilidad</v>
      </c>
      <c r="R19" s="93" t="s">
        <v>140</v>
      </c>
      <c r="S19" s="93" t="s">
        <v>135</v>
      </c>
      <c r="T19" s="27" t="str">
        <f>IF(AND(R19="Preventivo",S19="Automático"),"50%",IF(AND(R19="Preventivo",S19="Manual"),"40%",IF(AND(R19="Detectivo",S19="Automático"),"40%",IF(AND(R19="Detectivo",S19="Manual"),"30%",IF(AND(R19="Correctivo",S19="Automático"),"35%",IF(AND(R19="Correctivo",S19="Manual"),"25%",""))))))</f>
        <v>40%</v>
      </c>
      <c r="U19" s="93" t="s">
        <v>136</v>
      </c>
      <c r="V19" s="93" t="s">
        <v>354</v>
      </c>
      <c r="W19" s="93" t="s">
        <v>138</v>
      </c>
      <c r="X19" s="97" t="s">
        <v>355</v>
      </c>
      <c r="Y19" s="94">
        <f>IFERROR(IF(Q19="Probabilidad",(K19-(+K19*T19)),IF(Q19="Impacto",K19,"")),"")</f>
        <v>0.36</v>
      </c>
      <c r="Z19" s="29" t="str">
        <f t="shared" si="5"/>
        <v>Baja</v>
      </c>
      <c r="AA19" s="27">
        <f>+Y19</f>
        <v>0.36</v>
      </c>
      <c r="AB19" s="29" t="str">
        <f>IFERROR(IF(AC19="","",IF(AC19&lt;=0.2,"Leve",IF(AC19&lt;=0.4,"Menor",IF(AC19&lt;=0.6,"Moderado",IF(AC19&lt;=0.8,"Mayor","Catastrófico"))))),"")</f>
        <v>Moderado</v>
      </c>
      <c r="AC19" s="27">
        <f>IFERROR(IF(Q19="Impacto",(M19-(+M19*T19)),IF(Q19="Probabilidad",M19,"")),"")</f>
        <v>0.6</v>
      </c>
      <c r="AD19" s="229" t="str">
        <f>IFERROR(IF(AE19=0,"",IF(AND(AE19&gt;0,AE19&lt;=0.2),"Muy Baja",IF(AE19&lt;=0.4,"Baja",IF(AE19&lt;=0.6,"Media",IF(AE19&lt;=0.8,"Alta","Muy Alta"))))),"")</f>
        <v>Baja</v>
      </c>
      <c r="AE19" s="233">
        <f>MIN(Y19:Y20)</f>
        <v>0.36</v>
      </c>
      <c r="AF19" s="229" t="str">
        <f>IFERROR(IF(AG19=0,"",IF(AND(AG19&gt;0,AG19&lt;=0.2),"Leve",IF(AG19&lt;=0.4,"Menor",IF(AG19&lt;=0.6,"Moderado",IF(AG19&lt;=0.8,"Mayor","Catastrófico"))))),"")</f>
        <v>Menor</v>
      </c>
      <c r="AG19" s="233">
        <f>MIN(AC19:AC20)</f>
        <v>0.33749999999999997</v>
      </c>
      <c r="AH19" s="231" t="str">
        <f>IFERROR(IF(OR(AND(AD19="Muy Baja",AF19="Leve"),AND(AD19="Muy Baja",AF19="Menor"),AND(AD19="Baja",AF19="Leve")),"Bajo",IF(OR(AND(AD19="Muy Baja",AF19="Moderado"),AND(AD19="Baja",AF19="Menor"),AND(AD19="Baja",AF19="Moderado"),AND(AD19="Media",AF19="Leve"),AND(AD19="Media",AF19="Menor"),AND(AD19="Media",AF19="Moderado"),AND(AD19="Alta",AF19="Leve"),AND(AD19="Alta",AF19="Menor")),"Moderado",IF(OR(AND(AD19="Muy Baja",AF19="Mayor"),AND(AD19="Baja",AF19="Mayor"),AND(AD19="Media",AF19="Mayor"),AND(AD19="Alta",AF19="Moderado"),AND(AD19="Alta",AF19="Mayor"),AND(AD19="Muy Alta",AF19="Leve"),AND(AD19="Muy Alta",AF19="Menor"),AND(AD19="Muy Alta",AF19="Moderado"),AND(AD19="Muy Alta",AF19="Mayor")),"Alto",IF(OR(AND(AD19="Muy Baja",AF19="Catastrófico"),AND(AD19="Baja",AF19="Catastrófico"),AND(AD19="Media",AF19="Catastrófico"),AND(AD19="Alta",AF19="Catastrófico"),AND(AD19="Muy Alta",AF19="Catastrófico")),"Extremo","")))),"")</f>
        <v>Moderado</v>
      </c>
      <c r="AI19" s="220" t="s">
        <v>139</v>
      </c>
      <c r="AJ19" s="222"/>
      <c r="AK19" s="225" t="s">
        <v>148</v>
      </c>
      <c r="AL19" s="210" t="s">
        <v>409</v>
      </c>
      <c r="AM19" s="213"/>
      <c r="AN19" s="210" t="s">
        <v>403</v>
      </c>
      <c r="AO19" s="213"/>
      <c r="AP19" s="210" t="s">
        <v>403</v>
      </c>
      <c r="AQ19" s="213"/>
      <c r="AR19" s="210" t="s">
        <v>403</v>
      </c>
      <c r="AS19" s="213"/>
      <c r="AT19" s="98"/>
      <c r="AU19" s="98"/>
      <c r="AV19" s="98"/>
      <c r="AW19" s="98"/>
      <c r="AX19" s="98"/>
      <c r="AY19" s="98"/>
      <c r="AZ19" s="98"/>
      <c r="BA19" s="98"/>
      <c r="BB19" s="98"/>
      <c r="BC19" s="98"/>
      <c r="BD19" s="98"/>
      <c r="BE19" s="98"/>
      <c r="BF19" s="98"/>
      <c r="BG19" s="98"/>
      <c r="BH19" s="98"/>
      <c r="BI19" s="98"/>
    </row>
    <row r="20" spans="1:61" ht="111.75" customHeight="1" x14ac:dyDescent="0.25">
      <c r="A20" s="216"/>
      <c r="B20" s="236"/>
      <c r="C20" s="236"/>
      <c r="D20" s="238"/>
      <c r="E20" s="240"/>
      <c r="F20" s="240"/>
      <c r="G20" s="240"/>
      <c r="H20" s="97" t="s">
        <v>172</v>
      </c>
      <c r="I20" s="313"/>
      <c r="J20" s="230"/>
      <c r="K20" s="228"/>
      <c r="L20" s="230"/>
      <c r="M20" s="228"/>
      <c r="N20" s="232"/>
      <c r="O20" s="92">
        <v>2</v>
      </c>
      <c r="P20" s="154" t="s">
        <v>408</v>
      </c>
      <c r="Q20" s="92" t="str">
        <f>IF(OR(R20="Preventivo",R20="Detectivo"),"Probabilidad",IF(R20="Correctivo","Impacto",""))</f>
        <v>Impacto</v>
      </c>
      <c r="R20" s="93" t="s">
        <v>134</v>
      </c>
      <c r="S20" s="93" t="s">
        <v>135</v>
      </c>
      <c r="T20" s="27" t="str">
        <f t="shared" ref="T20" si="6">IF(AND(R20="Preventivo",S20="Automático"),"50%",IF(AND(R20="Preventivo",S20="Manual"),"40%",IF(AND(R20="Detectivo",S20="Automático"),"40%",IF(AND(R20="Detectivo",S20="Manual"),"30%",IF(AND(R20="Correctivo",S20="Automático"),"35%",IF(AND(R20="Correctivo",S20="Manual"),"25%",""))))))</f>
        <v>25%</v>
      </c>
      <c r="U20" s="93" t="s">
        <v>136</v>
      </c>
      <c r="V20" s="93" t="s">
        <v>354</v>
      </c>
      <c r="W20" s="93" t="s">
        <v>138</v>
      </c>
      <c r="X20" s="100" t="s">
        <v>356</v>
      </c>
      <c r="Y20" s="94">
        <f>IFERROR(IF(AND(Q19="Probabilidad",Q20="Probabilidad"),(AA19-(+AA19*T20)),IF(Q20="Probabilidad",(K19-(+K19*T20)),IF(Q20="Impacto",AA19,""))),"")</f>
        <v>0.36</v>
      </c>
      <c r="Z20" s="29" t="str">
        <f t="shared" si="5"/>
        <v>Baja</v>
      </c>
      <c r="AA20" s="27">
        <f t="shared" ref="AA20" si="7">+Y20</f>
        <v>0.36</v>
      </c>
      <c r="AB20" s="29" t="str">
        <f t="shared" ref="AB20" si="8">IFERROR(IF(AC20="","",IF(AC20&lt;=0.2,"Leve",IF(AC20&lt;=0.4,"Menor",IF(AC20&lt;=0.6,"Moderado",IF(AC20&lt;=0.8,"Mayor","Catastrófico"))))),"")</f>
        <v>Menor</v>
      </c>
      <c r="AC20" s="27">
        <f>IFERROR(IF(AND(Q19="Impacto",Q20="Impacto"),(AC19-(+AC19*T20)),IF(AND(Q19="Probabilidad",Q20="Impacto"),(AC18-(+AC18*T20)),IF(Q20="Probabilidad",AC19,""))),"")</f>
        <v>0.33749999999999997</v>
      </c>
      <c r="AD20" s="230"/>
      <c r="AE20" s="234"/>
      <c r="AF20" s="230"/>
      <c r="AG20" s="234"/>
      <c r="AH20" s="232"/>
      <c r="AI20" s="221"/>
      <c r="AJ20" s="223"/>
      <c r="AK20" s="226"/>
      <c r="AL20" s="211"/>
      <c r="AM20" s="214"/>
      <c r="AN20" s="211"/>
      <c r="AO20" s="214"/>
      <c r="AP20" s="211"/>
      <c r="AQ20" s="214"/>
      <c r="AR20" s="211"/>
      <c r="AS20" s="214"/>
      <c r="AT20" s="79"/>
      <c r="AU20" s="79"/>
      <c r="AV20" s="79"/>
      <c r="AW20" s="79"/>
      <c r="AX20" s="79"/>
      <c r="AY20" s="79"/>
      <c r="AZ20" s="79"/>
      <c r="BA20" s="79"/>
      <c r="BB20" s="79"/>
      <c r="BC20" s="79"/>
      <c r="BD20" s="79"/>
      <c r="BE20" s="79"/>
      <c r="BF20" s="79"/>
      <c r="BG20" s="79"/>
      <c r="BH20" s="79"/>
      <c r="BI20" s="79"/>
    </row>
    <row r="21" spans="1:61" s="99" customFormat="1" ht="182.25" customHeight="1" x14ac:dyDescent="0.3">
      <c r="A21" s="338" t="s">
        <v>389</v>
      </c>
      <c r="B21" s="342" t="s">
        <v>173</v>
      </c>
      <c r="C21" s="318" t="s">
        <v>151</v>
      </c>
      <c r="D21" s="323" t="s">
        <v>152</v>
      </c>
      <c r="E21" s="252" t="s">
        <v>339</v>
      </c>
      <c r="F21" s="254" t="s">
        <v>338</v>
      </c>
      <c r="G21" s="254" t="s">
        <v>340</v>
      </c>
      <c r="H21" s="121" t="s">
        <v>174</v>
      </c>
      <c r="I21" s="256" t="s">
        <v>328</v>
      </c>
      <c r="J21" s="258" t="s">
        <v>132</v>
      </c>
      <c r="K21" s="314">
        <f>IF(J21="","",IF(J21="Muy Baja",0.2,IF(J21="Baja",0.4,IF(J21="Media",0.6,IF(J21="Alta",0.8,IF(J21="Muy Alta",1,))))))</f>
        <v>0.6</v>
      </c>
      <c r="L21" s="258" t="s">
        <v>133</v>
      </c>
      <c r="M21" s="314">
        <f>IF(L21="","",IF(L21="Leve",0.2,IF(L21="Menor",0.4,IF(L21="Moderado",0.6,IF(L21="Mayor",0.8,IF(L21="Catastrófico",1,))))))</f>
        <v>0.6</v>
      </c>
      <c r="N21" s="315" t="str">
        <f>IF(OR(AND(J21="Muy Baja",L21="Leve"),AND(J21="Muy Baja",L21="Menor"),AND(J21="Baja",L21="Leve")),"Bajo",IF(OR(AND(J21="Muy Baja",L21="Moderado"),AND(J21="Baja",L21="Menor"),AND(J21="Baja",L21="Moderado"),AND(J21="Media",L21="Leve"),AND(J21="Media",L21="Menor"),AND(J21="Media",L21="Moderado"),AND(J21="Alta",L21="Leve"),AND(J21="Alta",L21="Menor")),"Moderado",IF(OR(AND(J21="Muy Baja",L21="Mayor"),AND(J21="Baja",L21="Mayor"),AND(J21="Media",L21="Mayor"),AND(J21="Alta",L21="Moderado"),AND(J21="Alta",L21="Mayor"),AND(J21="Muy Alta",L21="Leve"),AND(J21="Muy Alta",L21="Menor"),AND(J21="Muy Alta",L21="Moderado"),AND(J21="Muy Alta",L21="Mayor")),"Alto",IF(OR(AND(J21="Muy Baja",L21="Catastrófico"),AND(J21="Baja",L21="Catastrófico"),AND(J21="Media",L21="Catastrófico"),AND(J21="Alta",L21="Catastrófico"),AND(J21="Muy Alta",L21="Catastrófico")),"Extremo",""))))</f>
        <v>Moderado</v>
      </c>
      <c r="O21" s="118">
        <v>1</v>
      </c>
      <c r="P21" s="121" t="s">
        <v>341</v>
      </c>
      <c r="Q21" s="118" t="str">
        <f>IF(OR(R21="Preventivo",R21="Detectivo"),"Probabilidad",IF(R21="Correctivo","Impacto",""))</f>
        <v>Probabilidad</v>
      </c>
      <c r="R21" s="119" t="s">
        <v>140</v>
      </c>
      <c r="S21" s="119" t="s">
        <v>135</v>
      </c>
      <c r="T21" s="120" t="str">
        <f>IF(AND(R21="Preventivo",S21="Automático"),"50%",IF(AND(R21="Preventivo",S21="Manual"),"40%",IF(AND(R21="Detectivo",S21="Automático"),"40%",IF(AND(R21="Detectivo",S21="Manual"),"30%",IF(AND(R21="Correctivo",S21="Automático"),"35%",IF(AND(R21="Correctivo",S21="Manual"),"25%",""))))))</f>
        <v>40%</v>
      </c>
      <c r="U21" s="119" t="s">
        <v>136</v>
      </c>
      <c r="V21" s="119" t="s">
        <v>354</v>
      </c>
      <c r="W21" s="119" t="s">
        <v>138</v>
      </c>
      <c r="X21" s="121" t="s">
        <v>357</v>
      </c>
      <c r="Y21" s="122">
        <f>IFERROR(IF(Q21="Probabilidad",(K21-(+K21*T21)),IF(Q21="Impacto",K21,"")),"")</f>
        <v>0.36</v>
      </c>
      <c r="Z21" s="116" t="str">
        <f t="shared" ref="Z21:Z22" si="9">IFERROR(IF(Y21="","",IF(Y21&lt;=0.2,"Muy Baja",IF(Y21&lt;=0.4,"Baja",IF(Y21&lt;=0.6,"Media",IF(Y21&lt;=0.8,"Alta","Muy Alta"))))),"")</f>
        <v>Baja</v>
      </c>
      <c r="AA21" s="120">
        <f>+Y21</f>
        <v>0.36</v>
      </c>
      <c r="AB21" s="116" t="str">
        <f>IFERROR(IF(AC21="","",IF(AC21&lt;=0.2,"Leve",IF(AC21&lt;=0.4,"Menor",IF(AC21&lt;=0.6,"Moderado",IF(AC21&lt;=0.8,"Mayor","Catastrófico"))))),"")</f>
        <v>Moderado</v>
      </c>
      <c r="AC21" s="120">
        <f>IFERROR(IF(Q21="Impacto",(M21-(+M21*T21)),IF(Q21="Probabilidad",M21,"")),"")</f>
        <v>0.6</v>
      </c>
      <c r="AD21" s="204" t="str">
        <f>IFERROR(IF(AE21=0,"",IF(AND(AE21&gt;0,AE21&lt;=0.2),"Muy Baja",IF(AE21&lt;=0.4,"Baja",IF(AE21&lt;=0.6,"Media",IF(AE21&lt;=0.8,"Alta","Muy Alta"))))),"")</f>
        <v>Baja</v>
      </c>
      <c r="AE21" s="196">
        <f>MIN(Y21:Y29)</f>
        <v>0.2016</v>
      </c>
      <c r="AF21" s="204" t="str">
        <f>IFERROR(IF(AG21=0,"",IF(AND(AG21&gt;0,AG21&lt;=0.2),"Leve",IF(AG21&lt;=0.4,"Menor",IF(AG21&lt;=0.6,"Moderado",IF(AG21&lt;=0.8,"Mayor","Catastrófico"))))),"")</f>
        <v>Moderado</v>
      </c>
      <c r="AG21" s="196">
        <f>MIN(AC21:AC29)</f>
        <v>0.6</v>
      </c>
      <c r="AH21" s="207" t="str">
        <f>IFERROR(IF(OR(AND(AD21="Muy Baja",AF21="Leve"),AND(AD21="Muy Baja",AF21="Menor"),AND(AD21="Baja",AF21="Leve")),"Bajo",IF(OR(AND(AD21="Muy Baja",AF21="Moderado"),AND(AD21="Baja",AF21="Menor"),AND(AD21="Baja",AF21="Moderado"),AND(AD21="Media",AF21="Leve"),AND(AD21="Media",AF21="Menor"),AND(AD21="Media",AF21="Moderado"),AND(AD21="Alta",AF21="Leve"),AND(AD21="Alta",AF21="Menor")),"Moderado",IF(OR(AND(AD21="Muy Baja",AF21="Mayor"),AND(AD21="Baja",AF21="Mayor"),AND(AD21="Media",AF21="Mayor"),AND(AD21="Alta",AF21="Moderado"),AND(AD21="Alta",AF21="Mayor"),AND(AD21="Muy Alta",AF21="Leve"),AND(AD21="Muy Alta",AF21="Menor"),AND(AD21="Muy Alta",AF21="Moderado"),AND(AD21="Muy Alta",AF21="Mayor")),"Alto",IF(OR(AND(AD21="Muy Baja",AF21="Catastrófico"),AND(AD21="Baja",AF21="Catastrófico"),AND(AD21="Media",AF21="Catastrófico"),AND(AD21="Alta",AF21="Catastrófico"),AND(AD21="Muy Alta",AF21="Catastrófico")),"Extremo","")))),"")</f>
        <v>Moderado</v>
      </c>
      <c r="AI21" s="198" t="s">
        <v>139</v>
      </c>
      <c r="AJ21" s="259"/>
      <c r="AK21" s="261" t="s">
        <v>148</v>
      </c>
      <c r="AL21" s="210" t="s">
        <v>410</v>
      </c>
      <c r="AM21" s="215"/>
      <c r="AN21" s="210" t="s">
        <v>403</v>
      </c>
      <c r="AO21" s="215"/>
      <c r="AP21" s="210" t="s">
        <v>403</v>
      </c>
      <c r="AQ21" s="215"/>
      <c r="AR21" s="210" t="s">
        <v>403</v>
      </c>
      <c r="AS21" s="215"/>
      <c r="AT21" s="98"/>
      <c r="AU21" s="98"/>
      <c r="AV21" s="98"/>
      <c r="AW21" s="98"/>
      <c r="AX21" s="98"/>
      <c r="AY21" s="98"/>
      <c r="AZ21" s="98"/>
      <c r="BA21" s="98"/>
      <c r="BB21" s="98"/>
      <c r="BC21" s="98"/>
      <c r="BD21" s="98"/>
      <c r="BE21" s="98"/>
      <c r="BF21" s="98"/>
      <c r="BG21" s="98"/>
      <c r="BH21" s="98"/>
      <c r="BI21" s="98"/>
    </row>
    <row r="22" spans="1:61" ht="123" customHeight="1" x14ac:dyDescent="0.25">
      <c r="A22" s="339"/>
      <c r="B22" s="318"/>
      <c r="C22" s="320"/>
      <c r="D22" s="324"/>
      <c r="E22" s="253"/>
      <c r="F22" s="254"/>
      <c r="G22" s="254"/>
      <c r="H22" s="121" t="s">
        <v>342</v>
      </c>
      <c r="I22" s="257"/>
      <c r="J22" s="258"/>
      <c r="K22" s="314"/>
      <c r="L22" s="258"/>
      <c r="M22" s="314"/>
      <c r="N22" s="315"/>
      <c r="O22" s="118">
        <v>2</v>
      </c>
      <c r="P22" s="121" t="s">
        <v>343</v>
      </c>
      <c r="Q22" s="118" t="str">
        <f>IF(OR(R22="Preventivo",R22="Detectivo"),"Probabilidad",IF(R22="Correctivo","Impacto",""))</f>
        <v>Probabilidad</v>
      </c>
      <c r="R22" s="119" t="s">
        <v>140</v>
      </c>
      <c r="S22" s="119" t="s">
        <v>135</v>
      </c>
      <c r="T22" s="120" t="str">
        <f t="shared" ref="T22:T32" si="10">IF(AND(R22="Preventivo",S22="Automático"),"50%",IF(AND(R22="Preventivo",S22="Manual"),"40%",IF(AND(R22="Detectivo",S22="Automático"),"40%",IF(AND(R22="Detectivo",S22="Manual"),"30%",IF(AND(R22="Correctivo",S22="Automático"),"35%",IF(AND(R22="Correctivo",S22="Manual"),"25%",""))))))</f>
        <v>40%</v>
      </c>
      <c r="U22" s="119" t="s">
        <v>136</v>
      </c>
      <c r="V22" s="119" t="s">
        <v>354</v>
      </c>
      <c r="W22" s="119" t="s">
        <v>138</v>
      </c>
      <c r="X22" s="121" t="s">
        <v>358</v>
      </c>
      <c r="Y22" s="122">
        <f>IFERROR(IF(AND(Q21="Probabilidad",Q22="Probabilidad"),(AA21-(+AA21*T22)),IF(Q22="Probabilidad",(K21-(+K21*T22)),IF(Q22="Impacto",AA21,""))),"")</f>
        <v>0.216</v>
      </c>
      <c r="Z22" s="116" t="str">
        <f t="shared" si="9"/>
        <v>Baja</v>
      </c>
      <c r="AA22" s="120">
        <f t="shared" ref="AA22" si="11">+Y22</f>
        <v>0.216</v>
      </c>
      <c r="AB22" s="116" t="str">
        <f t="shared" ref="AB22" si="12">IFERROR(IF(AC22="","",IF(AC22&lt;=0.2,"Leve",IF(AC22&lt;=0.4,"Menor",IF(AC22&lt;=0.6,"Moderado",IF(AC22&lt;=0.8,"Mayor","Catastrófico"))))),"")</f>
        <v>Moderado</v>
      </c>
      <c r="AC22" s="120">
        <f>IFERROR(IF(AND(Q21="Impacto",Q22="Impacto"),(AC21-(+AC21*T22)),IF(Q22="Impacto",(#REF!-(+#REF!*T22)),IF(Q22="Probabilidad",AC21,""))),"")</f>
        <v>0.6</v>
      </c>
      <c r="AD22" s="206"/>
      <c r="AE22" s="197"/>
      <c r="AF22" s="206"/>
      <c r="AG22" s="197"/>
      <c r="AH22" s="209"/>
      <c r="AI22" s="199"/>
      <c r="AJ22" s="259"/>
      <c r="AK22" s="262"/>
      <c r="AL22" s="210"/>
      <c r="AM22" s="215"/>
      <c r="AN22" s="210"/>
      <c r="AO22" s="215"/>
      <c r="AP22" s="210"/>
      <c r="AQ22" s="215"/>
      <c r="AR22" s="210"/>
      <c r="AS22" s="215"/>
      <c r="AT22" s="79"/>
      <c r="AU22" s="79"/>
      <c r="AV22" s="79"/>
      <c r="AW22" s="79"/>
      <c r="AX22" s="79"/>
      <c r="AY22" s="79"/>
      <c r="AZ22" s="79"/>
      <c r="BA22" s="79"/>
      <c r="BB22" s="79"/>
      <c r="BC22" s="79"/>
      <c r="BD22" s="79"/>
      <c r="BE22" s="79"/>
      <c r="BF22" s="79"/>
      <c r="BG22" s="79"/>
      <c r="BH22" s="79"/>
      <c r="BI22" s="79"/>
    </row>
    <row r="23" spans="1:61" ht="156" customHeight="1" x14ac:dyDescent="0.25">
      <c r="A23" s="338" t="s">
        <v>390</v>
      </c>
      <c r="B23" s="318" t="s">
        <v>175</v>
      </c>
      <c r="C23" s="318" t="s">
        <v>151</v>
      </c>
      <c r="D23" s="323" t="s">
        <v>152</v>
      </c>
      <c r="E23" s="252" t="s">
        <v>344</v>
      </c>
      <c r="F23" s="252" t="s">
        <v>405</v>
      </c>
      <c r="G23" s="321" t="s">
        <v>406</v>
      </c>
      <c r="H23" s="131" t="s">
        <v>345</v>
      </c>
      <c r="I23" s="332" t="s">
        <v>328</v>
      </c>
      <c r="J23" s="258" t="s">
        <v>216</v>
      </c>
      <c r="K23" s="314">
        <f>IF(J23="","",IF(J23="Muy Baja",0.2,IF(J23="Baja",0.4,IF(J23="Media",0.6,IF(J23="Alta",0.8,IF(J23="Muy Alta",1,))))))</f>
        <v>0.8</v>
      </c>
      <c r="L23" s="258" t="s">
        <v>133</v>
      </c>
      <c r="M23" s="314">
        <f>IF(L23="","",IF(L23="Leve",0.2,IF(L23="Menor",0.4,IF(L23="Moderado",0.6,IF(L23="Mayor",0.8,IF(L23="Catastrófico",1,))))))</f>
        <v>0.6</v>
      </c>
      <c r="N23" s="315" t="str">
        <f>IF(OR(AND(J23="Muy Baja",L23="Leve"),AND(J23="Muy Baja",L23="Menor"),AND(J23="Baja",L23="Leve")),"Bajo",IF(OR(AND(J23="Muy Baja",L23="Moderado"),AND(J23="Baja",L23="Menor"),AND(J23="Baja",L23="Moderado"),AND(J23="Media",L23="Leve"),AND(J23="Media",L23="Menor"),AND(J23="Media",L23="Moderado"),AND(J23="Alta",L23="Leve"),AND(J23="Alta",L23="Menor")),"Moderado",IF(OR(AND(J23="Muy Baja",L23="Mayor"),AND(J23="Baja",L23="Mayor"),AND(J23="Media",L23="Mayor"),AND(J23="Alta",L23="Moderado"),AND(J23="Alta",L23="Mayor"),AND(J23="Muy Alta",L23="Leve"),AND(J23="Muy Alta",L23="Menor"),AND(J23="Muy Alta",L23="Moderado"),AND(J23="Muy Alta",L23="Mayor")),"Alto",IF(OR(AND(J23="Muy Baja",L23="Catastrófico"),AND(J23="Baja",L23="Catastrófico"),AND(J23="Media",L23="Catastrófico"),AND(J23="Alta",L23="Catastrófico"),AND(J23="Muy Alta",L23="Catastrófico")),"Extremo",""))))</f>
        <v>Alto</v>
      </c>
      <c r="O23" s="118"/>
      <c r="P23" s="131" t="s">
        <v>346</v>
      </c>
      <c r="Q23" s="118" t="str">
        <f t="shared" ref="Q23:Q24" si="13">IF(OR(R23="Preventivo",R23="Detectivo"),"Probabilidad",IF(R23="Correctivo","Impacto",""))</f>
        <v>Probabilidad</v>
      </c>
      <c r="R23" s="119" t="s">
        <v>140</v>
      </c>
      <c r="S23" s="119" t="s">
        <v>135</v>
      </c>
      <c r="T23" s="120" t="str">
        <f t="shared" si="10"/>
        <v>40%</v>
      </c>
      <c r="U23" s="119" t="s">
        <v>136</v>
      </c>
      <c r="V23" s="119" t="s">
        <v>350</v>
      </c>
      <c r="W23" s="119" t="s">
        <v>138</v>
      </c>
      <c r="X23" s="121" t="s">
        <v>359</v>
      </c>
      <c r="Y23" s="122">
        <f>IFERROR(IF(Q23="Probabilidad",(K23-(+K23*T23)),IF(Q23="Impacto",K23,"")),"")</f>
        <v>0.48</v>
      </c>
      <c r="Z23" s="116" t="str">
        <f t="shared" ref="Z23:Z30" si="14">IFERROR(IF(Y23="","",IF(Y23&lt;=0.2,"Muy Baja",IF(Y23&lt;=0.4,"Baja",IF(Y23&lt;=0.6,"Media",IF(Y23&lt;=0.8,"Alta","Muy Alta"))))),"")</f>
        <v>Media</v>
      </c>
      <c r="AA23" s="120">
        <f>+Y23</f>
        <v>0.48</v>
      </c>
      <c r="AB23" s="116" t="str">
        <f>IFERROR(IF(AC23="","",IF(AC23&lt;=0.2,"Leve",IF(AC23&lt;=0.4,"Menor",IF(AC23&lt;=0.6,"Moderado",IF(AC23&lt;=0.8,"Mayor","Catastrófico"))))),"")</f>
        <v>Moderado</v>
      </c>
      <c r="AC23" s="120">
        <f>IFERROR(IF(Q23="Impacto",(M23-(+M23*T23)),IF(Q23="Probabilidad",M23,"")),"")</f>
        <v>0.6</v>
      </c>
      <c r="AD23" s="204" t="str">
        <f>IFERROR(IF(AE23=0,"",IF(AND(AE23&gt;0,AE23&lt;=0.2),"Muy Baja",IF(AE23&lt;=0.4,"Baja",IF(AE23&lt;=0.6,"Media",IF(AE23&lt;=0.8,"Alta","Muy Alta"))))),"")</f>
        <v>Baja</v>
      </c>
      <c r="AE23" s="148">
        <f>MIN(Y23:Y31)</f>
        <v>0.2016</v>
      </c>
      <c r="AF23" s="204" t="str">
        <f>IFERROR(IF(AG23=0,"",IF(AND(AG23&gt;0,AG23&lt;=0.2),"Leve",IF(AG23&lt;=0.4,"Menor",IF(AG23&lt;=0.6,"Moderado",IF(AG23&lt;=0.8,"Mayor","Catastrófico"))))),"")</f>
        <v>Moderado</v>
      </c>
      <c r="AG23" s="148">
        <f>MIN(AC23:AC31)</f>
        <v>0.6</v>
      </c>
      <c r="AH23" s="207" t="str">
        <f>IFERROR(IF(OR(AND(AD23="Muy Baja",AF23="Leve"),AND(AD23="Muy Baja",AF23="Menor"),AND(AD23="Baja",AF23="Leve")),"Bajo",IF(OR(AND(AD23="Muy Baja",AF23="Moderado"),AND(AD23="Baja",AF23="Menor"),AND(AD23="Baja",AF23="Moderado"),AND(AD23="Media",AF23="Leve"),AND(AD23="Media",AF23="Menor"),AND(AD23="Media",AF23="Moderado"),AND(AD23="Alta",AF23="Leve"),AND(AD23="Alta",AF23="Menor")),"Moderado",IF(OR(AND(AD23="Muy Baja",AF23="Mayor"),AND(AD23="Baja",AF23="Mayor"),AND(AD23="Media",AF23="Mayor"),AND(AD23="Alta",AF23="Moderado"),AND(AD23="Alta",AF23="Mayor"),AND(AD23="Muy Alta",AF23="Leve"),AND(AD23="Muy Alta",AF23="Menor"),AND(AD23="Muy Alta",AF23="Moderado"),AND(AD23="Muy Alta",AF23="Mayor")),"Alto",IF(OR(AND(AD23="Muy Baja",AF23="Catastrófico"),AND(AD23="Baja",AF23="Catastrófico"),AND(AD23="Media",AF23="Catastrófico"),AND(AD23="Alta",AF23="Catastrófico"),AND(AD23="Muy Alta",AF23="Catastrófico")),"Extremo","")))),"")</f>
        <v>Moderado</v>
      </c>
      <c r="AI23" s="198" t="s">
        <v>139</v>
      </c>
      <c r="AJ23" s="259"/>
      <c r="AK23" s="262"/>
      <c r="AL23" s="210" t="s">
        <v>411</v>
      </c>
      <c r="AM23" s="212"/>
      <c r="AN23" s="210" t="s">
        <v>403</v>
      </c>
      <c r="AO23" s="212"/>
      <c r="AP23" s="210" t="s">
        <v>403</v>
      </c>
      <c r="AQ23" s="212"/>
      <c r="AR23" s="210" t="s">
        <v>403</v>
      </c>
      <c r="AS23" s="212"/>
      <c r="AT23" s="79"/>
      <c r="AU23" s="79"/>
      <c r="AV23" s="79"/>
      <c r="AW23" s="79"/>
      <c r="AX23" s="79"/>
      <c r="AY23" s="79"/>
      <c r="AZ23" s="79"/>
      <c r="BA23" s="79"/>
      <c r="BB23" s="79"/>
      <c r="BC23" s="79"/>
      <c r="BD23" s="79"/>
      <c r="BE23" s="79"/>
      <c r="BF23" s="79"/>
      <c r="BG23" s="79"/>
      <c r="BH23" s="79"/>
      <c r="BI23" s="79"/>
    </row>
    <row r="24" spans="1:61" ht="176.25" customHeight="1" x14ac:dyDescent="0.25">
      <c r="A24" s="339"/>
      <c r="B24" s="319"/>
      <c r="C24" s="320"/>
      <c r="D24" s="324"/>
      <c r="E24" s="253"/>
      <c r="F24" s="255"/>
      <c r="G24" s="322"/>
      <c r="H24" s="131" t="s">
        <v>176</v>
      </c>
      <c r="I24" s="334"/>
      <c r="J24" s="258"/>
      <c r="K24" s="314"/>
      <c r="L24" s="258"/>
      <c r="M24" s="314"/>
      <c r="N24" s="315"/>
      <c r="O24" s="118"/>
      <c r="P24" s="131" t="s">
        <v>347</v>
      </c>
      <c r="Q24" s="118" t="str">
        <f t="shared" si="13"/>
        <v>Probabilidad</v>
      </c>
      <c r="R24" s="119" t="s">
        <v>140</v>
      </c>
      <c r="S24" s="119" t="s">
        <v>135</v>
      </c>
      <c r="T24" s="120" t="str">
        <f t="shared" si="10"/>
        <v>40%</v>
      </c>
      <c r="U24" s="119" t="s">
        <v>136</v>
      </c>
      <c r="V24" s="119" t="s">
        <v>350</v>
      </c>
      <c r="W24" s="119" t="s">
        <v>138</v>
      </c>
      <c r="X24" s="121" t="s">
        <v>360</v>
      </c>
      <c r="Y24" s="122">
        <f>IFERROR(IF(AND(Q23="Probabilidad",Q24="Probabilidad"),(AA23-(+AA23*T24)),IF(Q24="Probabilidad",(K23-(+K23*T24)),IF(Q24="Impacto",AA23,""))),"")</f>
        <v>0.28799999999999998</v>
      </c>
      <c r="Z24" s="116" t="str">
        <f t="shared" si="14"/>
        <v>Baja</v>
      </c>
      <c r="AA24" s="120">
        <f t="shared" ref="AA24" si="15">+Y24</f>
        <v>0.28799999999999998</v>
      </c>
      <c r="AB24" s="116" t="str">
        <f t="shared" ref="AB24" si="16">IFERROR(IF(AC24="","",IF(AC24&lt;=0.2,"Leve",IF(AC24&lt;=0.4,"Menor",IF(AC24&lt;=0.6,"Moderado",IF(AC24&lt;=0.8,"Mayor","Catastrófico"))))),"")</f>
        <v>Moderado</v>
      </c>
      <c r="AC24" s="120">
        <f>IFERROR(IF(AND(Q23="Impacto",Q24="Impacto"),(AC23-(+AC23*T24)),IF(Q24="Impacto",(#REF!-(+#REF!*T24)),IF(Q24="Probabilidad",AC23,""))),"")</f>
        <v>0.6</v>
      </c>
      <c r="AD24" s="206"/>
      <c r="AE24" s="148"/>
      <c r="AF24" s="206"/>
      <c r="AG24" s="148"/>
      <c r="AH24" s="209"/>
      <c r="AI24" s="199"/>
      <c r="AJ24" s="259"/>
      <c r="AK24" s="262"/>
      <c r="AL24" s="211"/>
      <c r="AM24" s="212"/>
      <c r="AN24" s="211"/>
      <c r="AO24" s="212"/>
      <c r="AP24" s="211"/>
      <c r="AQ24" s="212"/>
      <c r="AR24" s="211"/>
      <c r="AS24" s="212"/>
      <c r="AT24" s="79"/>
      <c r="AU24" s="79"/>
      <c r="AV24" s="79"/>
      <c r="AW24" s="79"/>
      <c r="AX24" s="79"/>
      <c r="AY24" s="79"/>
      <c r="AZ24" s="79"/>
      <c r="BA24" s="79"/>
      <c r="BB24" s="79"/>
      <c r="BC24" s="79"/>
      <c r="BD24" s="79"/>
      <c r="BE24" s="79"/>
      <c r="BF24" s="79"/>
      <c r="BG24" s="79"/>
      <c r="BH24" s="79"/>
      <c r="BI24" s="79"/>
    </row>
    <row r="25" spans="1:61" ht="173.25" customHeight="1" x14ac:dyDescent="0.25">
      <c r="A25" s="338" t="s">
        <v>391</v>
      </c>
      <c r="B25" s="342" t="s">
        <v>177</v>
      </c>
      <c r="C25" s="316" t="s">
        <v>151</v>
      </c>
      <c r="D25" s="323" t="s">
        <v>152</v>
      </c>
      <c r="E25" s="252" t="s">
        <v>412</v>
      </c>
      <c r="F25" s="252" t="s">
        <v>362</v>
      </c>
      <c r="G25" s="254" t="s">
        <v>363</v>
      </c>
      <c r="H25" s="124" t="s">
        <v>364</v>
      </c>
      <c r="I25" s="256" t="s">
        <v>328</v>
      </c>
      <c r="J25" s="258" t="s">
        <v>216</v>
      </c>
      <c r="K25" s="314">
        <f>IF(J25="","",IF(J25="Muy Baja",0.2,IF(J25="Baja",0.4,IF(J25="Media",0.6,IF(J25="Alta",0.8,IF(J25="Muy Alta",1,))))))</f>
        <v>0.8</v>
      </c>
      <c r="L25" s="258" t="s">
        <v>133</v>
      </c>
      <c r="M25" s="314">
        <f>IF(L25="","",IF(L25="Leve",0.2,IF(L25="Menor",0.4,IF(L25="Moderado",0.6,IF(L25="Mayor",0.8,IF(L25="Catastrófico",1,))))))</f>
        <v>0.6</v>
      </c>
      <c r="N25" s="315" t="str">
        <f>IF(OR(AND(J25="Muy Baja",L25="Leve"),AND(J25="Muy Baja",L25="Menor"),AND(J25="Baja",L25="Leve")),"Bajo",IF(OR(AND(J25="Muy Baja",L25="Moderado"),AND(J25="Baja",L25="Menor"),AND(J25="Baja",L25="Moderado"),AND(J25="Media",L25="Leve"),AND(J25="Media",L25="Menor"),AND(J25="Media",L25="Moderado"),AND(J25="Alta",L25="Leve"),AND(J25="Alta",L25="Menor")),"Moderado",IF(OR(AND(J25="Muy Baja",L25="Mayor"),AND(J25="Baja",L25="Mayor"),AND(J25="Media",L25="Mayor"),AND(J25="Alta",L25="Moderado"),AND(J25="Alta",L25="Mayor"),AND(J25="Muy Alta",L25="Leve"),AND(J25="Muy Alta",L25="Menor"),AND(J25="Muy Alta",L25="Moderado"),AND(J25="Muy Alta",L25="Mayor")),"Alto",IF(OR(AND(J25="Muy Baja",L25="Catastrófico"),AND(J25="Baja",L25="Catastrófico"),AND(J25="Media",L25="Catastrófico"),AND(J25="Alta",L25="Catastrófico"),AND(J25="Muy Alta",L25="Catastrófico")),"Extremo",""))))</f>
        <v>Alto</v>
      </c>
      <c r="O25" s="118">
        <v>3</v>
      </c>
      <c r="P25" s="124" t="s">
        <v>365</v>
      </c>
      <c r="Q25" s="118" t="str">
        <f>IF(OR(R25="Preventivo",R25="Detectivo"),"Probabilidad",IF(R25="Correctivo","Impacto",""))</f>
        <v>Probabilidad</v>
      </c>
      <c r="R25" s="119" t="s">
        <v>140</v>
      </c>
      <c r="S25" s="119" t="s">
        <v>135</v>
      </c>
      <c r="T25" s="120" t="str">
        <f t="shared" si="10"/>
        <v>40%</v>
      </c>
      <c r="U25" s="119" t="s">
        <v>136</v>
      </c>
      <c r="V25" s="119" t="s">
        <v>348</v>
      </c>
      <c r="W25" s="119" t="s">
        <v>138</v>
      </c>
      <c r="X25" s="121" t="s">
        <v>367</v>
      </c>
      <c r="Y25" s="122">
        <f>IFERROR(IF(Q25="Probabilidad",(K25-(+K25*T25)),IF(Q25="Impacto",K25,"")),"")</f>
        <v>0.48</v>
      </c>
      <c r="Z25" s="116" t="str">
        <f t="shared" si="14"/>
        <v>Media</v>
      </c>
      <c r="AA25" s="120">
        <f>+Y25</f>
        <v>0.48</v>
      </c>
      <c r="AB25" s="116" t="str">
        <f>IFERROR(IF(AC25="","",IF(AC25&lt;=0.2,"Leve",IF(AC25&lt;=0.4,"Menor",IF(AC25&lt;=0.6,"Moderado",IF(AC25&lt;=0.8,"Mayor","Catastrófico"))))),"")</f>
        <v>Moderado</v>
      </c>
      <c r="AC25" s="120">
        <f>IFERROR(IF(Q25="Impacto",(M25-(+M25*T25)),IF(Q25="Probabilidad",M25,"")),"")</f>
        <v>0.6</v>
      </c>
      <c r="AD25" s="204" t="str">
        <f>IFERROR(IF(AE25=0,"",IF(AND(AE25&gt;0,AE25&lt;=0.2),"Muy Baja",IF(AE25&lt;=0.4,"Baja",IF(AE25&lt;=0.6,"Media",IF(AE25&lt;=0.8,"Alta","Muy Alta"))))),"")</f>
        <v>Baja</v>
      </c>
      <c r="AE25" s="196">
        <f>MIN(Y25:Y33)</f>
        <v>0.2016</v>
      </c>
      <c r="AF25" s="204" t="str">
        <f>IFERROR(IF(AG25=0,"",IF(AND(AG25&gt;0,AG25&lt;=0.2),"Leve",IF(AG25&lt;=0.4,"Menor",IF(AG25&lt;=0.6,"Moderado",IF(AG25&lt;=0.8,"Mayor","Catastrófico"))))),"")</f>
        <v>Moderado</v>
      </c>
      <c r="AG25" s="196">
        <f>MIN(AC25:AC33)</f>
        <v>0.6</v>
      </c>
      <c r="AH25" s="207" t="str">
        <f>IFERROR(IF(OR(AND(AD25="Muy Baja",AF25="Leve"),AND(AD25="Muy Baja",AF25="Menor"),AND(AD25="Baja",AF25="Leve")),"Bajo",IF(OR(AND(AD25="Muy Baja",AF25="Moderado"),AND(AD25="Baja",AF25="Menor"),AND(AD25="Baja",AF25="Moderado"),AND(AD25="Media",AF25="Leve"),AND(AD25="Media",AF25="Menor"),AND(AD25="Media",AF25="Moderado"),AND(AD25="Alta",AF25="Leve"),AND(AD25="Alta",AF25="Menor")),"Moderado",IF(OR(AND(AD25="Muy Baja",AF25="Mayor"),AND(AD25="Baja",AF25="Mayor"),AND(AD25="Media",AF25="Mayor"),AND(AD25="Alta",AF25="Moderado"),AND(AD25="Alta",AF25="Mayor"),AND(AD25="Muy Alta",AF25="Leve"),AND(AD25="Muy Alta",AF25="Menor"),AND(AD25="Muy Alta",AF25="Moderado"),AND(AD25="Muy Alta",AF25="Mayor")),"Alto",IF(OR(AND(AD25="Muy Baja",AF25="Catastrófico"),AND(AD25="Baja",AF25="Catastrófico"),AND(AD25="Media",AF25="Catastrófico"),AND(AD25="Alta",AF25="Catastrófico"),AND(AD25="Muy Alta",AF25="Catastrófico")),"Extremo","")))),"")</f>
        <v>Moderado</v>
      </c>
      <c r="AI25" s="198" t="s">
        <v>139</v>
      </c>
      <c r="AJ25" s="259"/>
      <c r="AK25" s="262"/>
      <c r="AL25" s="210" t="s">
        <v>414</v>
      </c>
      <c r="AM25" s="212"/>
      <c r="AN25" s="210" t="s">
        <v>403</v>
      </c>
      <c r="AO25" s="212"/>
      <c r="AP25" s="210" t="s">
        <v>403</v>
      </c>
      <c r="AQ25" s="212"/>
      <c r="AR25" s="210" t="s">
        <v>403</v>
      </c>
      <c r="AS25" s="212"/>
      <c r="AT25" s="79"/>
      <c r="AU25" s="79"/>
      <c r="AV25" s="79"/>
      <c r="AW25" s="79"/>
      <c r="AX25" s="79"/>
      <c r="AY25" s="79"/>
      <c r="AZ25" s="79"/>
      <c r="BA25" s="79"/>
      <c r="BB25" s="79"/>
      <c r="BC25" s="79"/>
      <c r="BD25" s="79"/>
      <c r="BE25" s="79"/>
      <c r="BF25" s="79"/>
      <c r="BG25" s="79"/>
      <c r="BH25" s="79"/>
      <c r="BI25" s="79"/>
    </row>
    <row r="26" spans="1:61" ht="162" customHeight="1" x14ac:dyDescent="0.25">
      <c r="A26" s="339"/>
      <c r="B26" s="342"/>
      <c r="C26" s="317"/>
      <c r="D26" s="324"/>
      <c r="E26" s="253"/>
      <c r="F26" s="253"/>
      <c r="G26" s="254"/>
      <c r="H26" s="124" t="s">
        <v>366</v>
      </c>
      <c r="I26" s="257"/>
      <c r="J26" s="258"/>
      <c r="K26" s="314"/>
      <c r="L26" s="258"/>
      <c r="M26" s="314"/>
      <c r="N26" s="315"/>
      <c r="O26" s="118"/>
      <c r="P26" s="124" t="s">
        <v>178</v>
      </c>
      <c r="Q26" s="118" t="str">
        <f>IF(OR(R26="Preventivo",R26="Detectivo"),"Probabilidad",IF(R26="Correctivo","Impacto",""))</f>
        <v>Probabilidad</v>
      </c>
      <c r="R26" s="119" t="s">
        <v>149</v>
      </c>
      <c r="S26" s="119" t="s">
        <v>135</v>
      </c>
      <c r="T26" s="120" t="str">
        <f t="shared" si="10"/>
        <v>30%</v>
      </c>
      <c r="U26" s="119" t="s">
        <v>136</v>
      </c>
      <c r="V26" s="119" t="s">
        <v>348</v>
      </c>
      <c r="W26" s="119" t="s">
        <v>138</v>
      </c>
      <c r="X26" s="121" t="s">
        <v>179</v>
      </c>
      <c r="Y26" s="122">
        <f>IFERROR(IF(AND(Q25="Probabilidad",Q26="Probabilidad"),(AA25-(+AA25*T26)),IF(Q26="Probabilidad",(K25-(+K25*T26)),IF(Q26="Impacto",AA25,""))),"")</f>
        <v>0.33599999999999997</v>
      </c>
      <c r="Z26" s="116" t="str">
        <f t="shared" si="14"/>
        <v>Baja</v>
      </c>
      <c r="AA26" s="120">
        <f t="shared" ref="AA26" si="17">+Y26</f>
        <v>0.33599999999999997</v>
      </c>
      <c r="AB26" s="116" t="str">
        <f t="shared" ref="AB26" si="18">IFERROR(IF(AC26="","",IF(AC26&lt;=0.2,"Leve",IF(AC26&lt;=0.4,"Menor",IF(AC26&lt;=0.6,"Moderado",IF(AC26&lt;=0.8,"Mayor","Catastrófico"))))),"")</f>
        <v>Moderado</v>
      </c>
      <c r="AC26" s="120">
        <f>IFERROR(IF(AND(Q25="Impacto",Q26="Impacto"),(AC25-(+AC25*T26)),IF(Q26="Impacto",(#REF!-(+#REF!*T26)),IF(Q26="Probabilidad",AC25,""))),"")</f>
        <v>0.6</v>
      </c>
      <c r="AD26" s="206"/>
      <c r="AE26" s="197"/>
      <c r="AF26" s="206"/>
      <c r="AG26" s="197"/>
      <c r="AH26" s="209"/>
      <c r="AI26" s="199"/>
      <c r="AJ26" s="259"/>
      <c r="AK26" s="262"/>
      <c r="AL26" s="211"/>
      <c r="AM26" s="212"/>
      <c r="AN26" s="211"/>
      <c r="AO26" s="212"/>
      <c r="AP26" s="211"/>
      <c r="AQ26" s="212"/>
      <c r="AR26" s="211"/>
      <c r="AS26" s="212"/>
      <c r="AT26" s="79"/>
      <c r="AU26" s="79"/>
      <c r="AV26" s="79"/>
      <c r="AW26" s="79"/>
      <c r="AX26" s="79"/>
      <c r="AY26" s="79"/>
      <c r="AZ26" s="79"/>
      <c r="BA26" s="79"/>
      <c r="BB26" s="79"/>
      <c r="BC26" s="79"/>
      <c r="BD26" s="79"/>
      <c r="BE26" s="79"/>
      <c r="BF26" s="79"/>
      <c r="BG26" s="79"/>
      <c r="BH26" s="79"/>
      <c r="BI26" s="79"/>
    </row>
    <row r="27" spans="1:61" ht="82.5" customHeight="1" x14ac:dyDescent="0.25">
      <c r="A27" s="338" t="s">
        <v>392</v>
      </c>
      <c r="B27" s="320" t="s">
        <v>180</v>
      </c>
      <c r="C27" s="318" t="s">
        <v>151</v>
      </c>
      <c r="D27" s="323" t="s">
        <v>152</v>
      </c>
      <c r="E27" s="252" t="s">
        <v>361</v>
      </c>
      <c r="F27" s="252" t="s">
        <v>368</v>
      </c>
      <c r="G27" s="329" t="s">
        <v>369</v>
      </c>
      <c r="H27" s="115" t="s">
        <v>181</v>
      </c>
      <c r="I27" s="332" t="s">
        <v>328</v>
      </c>
      <c r="J27" s="204" t="s">
        <v>216</v>
      </c>
      <c r="K27" s="335">
        <f>IF(J27="","",IF(J27="Muy Baja",0.2,IF(J27="Baja",0.4,IF(J27="Media",0.6,IF(J27="Alta",0.8,IF(J27="Muy Alta",1,))))))</f>
        <v>0.8</v>
      </c>
      <c r="L27" s="204" t="s">
        <v>133</v>
      </c>
      <c r="M27" s="335">
        <f>IF(L27="","",IF(L27="Leve",0.2,IF(L27="Menor",0.4,IF(L27="Moderado",0.6,IF(L27="Mayor",0.8,IF(L27="Catastrófico",1,))))))</f>
        <v>0.6</v>
      </c>
      <c r="N27" s="207" t="str">
        <f>IF(OR(AND(J27="Muy Baja",L27="Leve"),AND(J27="Muy Baja",L27="Menor"),AND(J27="Baja",L27="Leve")),"Bajo",IF(OR(AND(J27="Muy Baja",L27="Moderado"),AND(J27="Baja",L27="Menor"),AND(J27="Baja",L27="Moderado"),AND(J27="Media",L27="Leve"),AND(J27="Media",L27="Menor"),AND(J27="Media",L27="Moderado"),AND(J27="Alta",L27="Leve"),AND(J27="Alta",L27="Menor")),"Moderado",IF(OR(AND(J27="Muy Baja",L27="Mayor"),AND(J27="Baja",L27="Mayor"),AND(J27="Media",L27="Mayor"),AND(J27="Alta",L27="Moderado"),AND(J27="Alta",L27="Mayor"),AND(J27="Muy Alta",L27="Leve"),AND(J27="Muy Alta",L27="Menor"),AND(J27="Muy Alta",L27="Moderado"),AND(J27="Muy Alta",L27="Mayor")),"Alto",IF(OR(AND(J27="Muy Baja",L27="Catastrófico"),AND(J27="Baja",L27="Catastrófico"),AND(J27="Media",L27="Catastrófico"),AND(J27="Alta",L27="Catastrófico"),AND(J27="Muy Alta",L27="Catastrófico")),"Extremo",""))))</f>
        <v>Alto</v>
      </c>
      <c r="O27" s="118"/>
      <c r="P27" s="115" t="s">
        <v>370</v>
      </c>
      <c r="Q27" s="118" t="str">
        <f>IF(OR(R27="Preventivo",R27="Detectivo"),"Probabilidad",IF(R27="Correctivo","Impacto",""))</f>
        <v>Probabilidad</v>
      </c>
      <c r="R27" s="119" t="s">
        <v>140</v>
      </c>
      <c r="S27" s="119" t="s">
        <v>135</v>
      </c>
      <c r="T27" s="120" t="str">
        <f t="shared" si="10"/>
        <v>40%</v>
      </c>
      <c r="U27" s="119" t="s">
        <v>136</v>
      </c>
      <c r="V27" s="119" t="s">
        <v>354</v>
      </c>
      <c r="W27" s="119" t="s">
        <v>138</v>
      </c>
      <c r="X27" s="121" t="s">
        <v>371</v>
      </c>
      <c r="Y27" s="94">
        <f>IFERROR(IF(Q27="Probabilidad",(K27-(+K27*T27)),IF(Q27="Impacto",K27,"")),"")</f>
        <v>0.48</v>
      </c>
      <c r="Z27" s="29" t="str">
        <f t="shared" si="14"/>
        <v>Media</v>
      </c>
      <c r="AA27" s="27">
        <f>+Y27</f>
        <v>0.48</v>
      </c>
      <c r="AB27" s="29" t="str">
        <f>IFERROR(IF(AC27="","",IF(AC27&lt;=0.2,"Leve",IF(AC27&lt;=0.4,"Menor",IF(AC27&lt;=0.6,"Moderado",IF(AC27&lt;=0.8,"Mayor","Catastrófico"))))),"")</f>
        <v>Moderado</v>
      </c>
      <c r="AC27" s="27">
        <f>IFERROR(IF(Q27="Impacto",(M27-(+M27*T27)),IF(Q27="Probabilidad",M27,"")),"")</f>
        <v>0.6</v>
      </c>
      <c r="AD27" s="326" t="str">
        <f>IFERROR(IF(AE27=0,"",IF(AND(AE27&gt;0,AE27&lt;=0.2),"Muy Baja",IF(AE27&lt;=0.4,"Baja",IF(AE27&lt;=0.6,"Media",IF(AE27&lt;=0.8,"Alta","Muy Alta"))))),"")</f>
        <v>Baja</v>
      </c>
      <c r="AE27" s="196">
        <f>MIN(Y27:Y35)</f>
        <v>0.2016</v>
      </c>
      <c r="AF27" s="204" t="str">
        <f>IFERROR(IF(AG27=0,"",IF(AND(AG27&gt;0,AG27&lt;=0.2),"Leve",IF(AG27&lt;=0.4,"Menor",IF(AG27&lt;=0.6,"Moderado",IF(AG27&lt;=0.8,"Mayor","Catastrófico"))))),"")</f>
        <v>Moderado</v>
      </c>
      <c r="AG27" s="196">
        <f>MIN(AC27:AC35)</f>
        <v>0.6</v>
      </c>
      <c r="AH27" s="207" t="str">
        <f>IFERROR(IF(OR(AND(AD27="Muy Baja",AF27="Leve"),AND(AD27="Muy Baja",AF27="Menor"),AND(AD27="Baja",AF27="Leve")),"Bajo",IF(OR(AND(AD27="Muy Baja",AF27="Moderado"),AND(AD27="Baja",AF27="Menor"),AND(AD27="Baja",AF27="Moderado"),AND(AD27="Media",AF27="Leve"),AND(AD27="Media",AF27="Menor"),AND(AD27="Media",AF27="Moderado"),AND(AD27="Alta",AF27="Leve"),AND(AD27="Alta",AF27="Menor")),"Moderado",IF(OR(AND(AD27="Muy Baja",AF27="Mayor"),AND(AD27="Baja",AF27="Mayor"),AND(AD27="Media",AF27="Mayor"),AND(AD27="Alta",AF27="Moderado"),AND(AD27="Alta",AF27="Mayor"),AND(AD27="Muy Alta",AF27="Leve"),AND(AD27="Muy Alta",AF27="Menor"),AND(AD27="Muy Alta",AF27="Moderado"),AND(AD27="Muy Alta",AF27="Mayor")),"Alto",IF(OR(AND(AD27="Muy Baja",AF27="Catastrófico"),AND(AD27="Baja",AF27="Catastrófico"),AND(AD27="Media",AF27="Catastrófico"),AND(AD27="Alta",AF27="Catastrófico"),AND(AD27="Muy Alta",AF27="Catastrófico")),"Extremo","")))),"")</f>
        <v>Moderado</v>
      </c>
      <c r="AI27" s="198" t="s">
        <v>139</v>
      </c>
      <c r="AJ27" s="259"/>
      <c r="AK27" s="262"/>
      <c r="AL27" s="210" t="s">
        <v>413</v>
      </c>
      <c r="AM27" s="212"/>
      <c r="AN27" s="210" t="s">
        <v>403</v>
      </c>
      <c r="AO27" s="212"/>
      <c r="AP27" s="210" t="s">
        <v>403</v>
      </c>
      <c r="AQ27" s="212"/>
      <c r="AR27" s="210" t="s">
        <v>403</v>
      </c>
      <c r="AS27" s="212"/>
      <c r="AT27" s="79"/>
      <c r="AU27" s="79"/>
      <c r="AV27" s="79"/>
      <c r="AW27" s="79"/>
      <c r="AX27" s="79"/>
      <c r="AY27" s="79"/>
      <c r="AZ27" s="79"/>
      <c r="BA27" s="79"/>
      <c r="BB27" s="79"/>
      <c r="BC27" s="79"/>
      <c r="BD27" s="79"/>
      <c r="BE27" s="79"/>
      <c r="BF27" s="79"/>
      <c r="BG27" s="79"/>
      <c r="BH27" s="79"/>
      <c r="BI27" s="79"/>
    </row>
    <row r="28" spans="1:61" ht="131.25" customHeight="1" x14ac:dyDescent="0.25">
      <c r="A28" s="340"/>
      <c r="B28" s="342"/>
      <c r="C28" s="319"/>
      <c r="D28" s="325"/>
      <c r="E28" s="255"/>
      <c r="F28" s="255"/>
      <c r="G28" s="330"/>
      <c r="H28" s="115" t="s">
        <v>182</v>
      </c>
      <c r="I28" s="333"/>
      <c r="J28" s="205"/>
      <c r="K28" s="336"/>
      <c r="L28" s="205"/>
      <c r="M28" s="336"/>
      <c r="N28" s="208"/>
      <c r="O28" s="118"/>
      <c r="P28" s="115" t="s">
        <v>372</v>
      </c>
      <c r="Q28" s="118" t="str">
        <f>IF(OR(R28="Preventivo",R28="Detectivo"),"Probabilidad",IF(R28="Correctivo","Impacto",""))</f>
        <v>Probabilidad</v>
      </c>
      <c r="R28" s="119" t="s">
        <v>140</v>
      </c>
      <c r="S28" s="119" t="s">
        <v>135</v>
      </c>
      <c r="T28" s="120" t="str">
        <f t="shared" si="10"/>
        <v>40%</v>
      </c>
      <c r="U28" s="119" t="s">
        <v>136</v>
      </c>
      <c r="V28" s="119" t="s">
        <v>348</v>
      </c>
      <c r="W28" s="119" t="s">
        <v>138</v>
      </c>
      <c r="X28" s="126" t="s">
        <v>183</v>
      </c>
      <c r="Y28" s="94">
        <f>IFERROR(IF(AND(Q27="Probabilidad",Q28="Probabilidad"),(AA27-(+AA27*T28)),IF(Q28="Probabilidad",(K27-(+K27*T28)),IF(Q28="Impacto",AA27,""))),"")</f>
        <v>0.28799999999999998</v>
      </c>
      <c r="Z28" s="29" t="str">
        <f t="shared" si="14"/>
        <v>Baja</v>
      </c>
      <c r="AA28" s="27">
        <f t="shared" ref="AA28:AA29" si="19">+Y28</f>
        <v>0.28799999999999998</v>
      </c>
      <c r="AB28" s="29" t="str">
        <f t="shared" ref="AB28:AB29" si="20">IFERROR(IF(AC28="","",IF(AC28&lt;=0.2,"Leve",IF(AC28&lt;=0.4,"Menor",IF(AC28&lt;=0.6,"Moderado",IF(AC28&lt;=0.8,"Mayor","Catastrófico"))))),"")</f>
        <v>Moderado</v>
      </c>
      <c r="AC28" s="27">
        <f>IFERROR(IF(AND(Q27="Impacto",Q28="Impacto"),(AC27-(+AC27*T28)),IF(Q28="Impacto",(#REF!-(+#REF!*T28)),IF(Q28="Probabilidad",AC27,""))),"")</f>
        <v>0.6</v>
      </c>
      <c r="AD28" s="327"/>
      <c r="AE28" s="203"/>
      <c r="AF28" s="205"/>
      <c r="AG28" s="203"/>
      <c r="AH28" s="208"/>
      <c r="AI28" s="200"/>
      <c r="AJ28" s="259"/>
      <c r="AK28" s="262"/>
      <c r="AL28" s="211"/>
      <c r="AM28" s="212"/>
      <c r="AN28" s="211"/>
      <c r="AO28" s="212"/>
      <c r="AP28" s="211"/>
      <c r="AQ28" s="212"/>
      <c r="AR28" s="211"/>
      <c r="AS28" s="212"/>
      <c r="AT28" s="79"/>
      <c r="AU28" s="79"/>
      <c r="AV28" s="79"/>
      <c r="AW28" s="79"/>
      <c r="AX28" s="79"/>
      <c r="AY28" s="79"/>
      <c r="AZ28" s="79"/>
      <c r="BA28" s="79"/>
      <c r="BB28" s="79"/>
      <c r="BC28" s="79"/>
      <c r="BD28" s="79"/>
      <c r="BE28" s="79"/>
      <c r="BF28" s="79"/>
      <c r="BG28" s="79"/>
      <c r="BH28" s="79"/>
      <c r="BI28" s="79"/>
    </row>
    <row r="29" spans="1:61" ht="86.25" customHeight="1" x14ac:dyDescent="0.25">
      <c r="A29" s="341"/>
      <c r="B29" s="318"/>
      <c r="C29" s="320"/>
      <c r="D29" s="324"/>
      <c r="E29" s="253"/>
      <c r="F29" s="253"/>
      <c r="G29" s="331"/>
      <c r="H29" s="125" t="s">
        <v>184</v>
      </c>
      <c r="I29" s="334"/>
      <c r="J29" s="206"/>
      <c r="K29" s="337"/>
      <c r="L29" s="206"/>
      <c r="M29" s="337"/>
      <c r="N29" s="209"/>
      <c r="O29" s="127"/>
      <c r="P29" s="125" t="s">
        <v>373</v>
      </c>
      <c r="Q29" s="118" t="str">
        <f>IF(OR(R29="Preventivo",R29="Detectivo"),"Probabilidad",IF(R29="Correctivo","Impacto",""))</f>
        <v>Probabilidad</v>
      </c>
      <c r="R29" s="128" t="s">
        <v>149</v>
      </c>
      <c r="S29" s="128" t="s">
        <v>135</v>
      </c>
      <c r="T29" s="120" t="str">
        <f t="shared" si="10"/>
        <v>30%</v>
      </c>
      <c r="U29" s="128" t="s">
        <v>136</v>
      </c>
      <c r="V29" s="128" t="s">
        <v>348</v>
      </c>
      <c r="W29" s="128" t="s">
        <v>138</v>
      </c>
      <c r="X29" s="125" t="s">
        <v>185</v>
      </c>
      <c r="Y29" s="94">
        <f>IFERROR(IF(AND(Q28="Probabilidad",Q29="Probabilidad"),(AA28-(+AA28*T29)),IF(AND(Q28="Impacto",Q29="Probabilidad"),(AA27-(+AA27*T29)),IF(Q29="Impacto",AA28,""))),"")</f>
        <v>0.2016</v>
      </c>
      <c r="Z29" s="29" t="str">
        <f t="shared" si="14"/>
        <v>Baja</v>
      </c>
      <c r="AA29" s="27">
        <f t="shared" si="19"/>
        <v>0.2016</v>
      </c>
      <c r="AB29" s="29" t="str">
        <f t="shared" si="20"/>
        <v>Moderado</v>
      </c>
      <c r="AC29" s="27">
        <f>IFERROR(IF(AND(Q28="Impacto",Q29="Impacto"),(AC28-(+AC28*T29)),IF(AND(Q28="Probabilidad",Q29="Impacto"),(AC27-(+AC27*T29)),IF(Q29="Probabilidad",AC28,""))),"")</f>
        <v>0.6</v>
      </c>
      <c r="AD29" s="328"/>
      <c r="AE29" s="197"/>
      <c r="AF29" s="206"/>
      <c r="AG29" s="197"/>
      <c r="AH29" s="209"/>
      <c r="AI29" s="199"/>
      <c r="AJ29" s="260"/>
      <c r="AK29" s="263"/>
      <c r="AL29" s="211"/>
      <c r="AM29" s="212"/>
      <c r="AN29" s="211"/>
      <c r="AO29" s="212"/>
      <c r="AP29" s="211"/>
      <c r="AQ29" s="212"/>
      <c r="AR29" s="211"/>
      <c r="AS29" s="212"/>
      <c r="AT29" s="79"/>
      <c r="AU29" s="79"/>
      <c r="AV29" s="79"/>
      <c r="AW29" s="79"/>
      <c r="AX29" s="79"/>
      <c r="AY29" s="79"/>
      <c r="AZ29" s="79"/>
      <c r="BA29" s="79"/>
      <c r="BB29" s="79"/>
      <c r="BC29" s="79"/>
      <c r="BD29" s="79"/>
      <c r="BE29" s="79"/>
      <c r="BF29" s="79"/>
      <c r="BG29" s="79"/>
      <c r="BH29" s="79"/>
      <c r="BI29" s="79"/>
    </row>
    <row r="30" spans="1:61" ht="273.75" customHeight="1" x14ac:dyDescent="0.25">
      <c r="A30" s="145" t="s">
        <v>393</v>
      </c>
      <c r="B30" s="144" t="s">
        <v>374</v>
      </c>
      <c r="C30" s="147" t="s">
        <v>186</v>
      </c>
      <c r="D30" s="137" t="s">
        <v>152</v>
      </c>
      <c r="E30" s="136" t="s">
        <v>376</v>
      </c>
      <c r="F30" s="136" t="s">
        <v>375</v>
      </c>
      <c r="G30" s="136" t="s">
        <v>377</v>
      </c>
      <c r="H30" s="130" t="s">
        <v>378</v>
      </c>
      <c r="I30" s="138" t="s">
        <v>328</v>
      </c>
      <c r="J30" s="116" t="s">
        <v>132</v>
      </c>
      <c r="K30" s="135">
        <f>IF(J30="","",IF(J30="Muy Baja",0.2,IF(J30="Baja",0.4,IF(J30="Media",0.6,IF(J30="Alta",0.8,IF(J30="Muy Alta",1,))))))</f>
        <v>0.6</v>
      </c>
      <c r="L30" s="116" t="s">
        <v>133</v>
      </c>
      <c r="M30" s="135">
        <f>IF(L30="","",IF(L30="Leve",0.2,IF(L30="Menor",0.4,IF(L30="Moderado",0.6,IF(L30="Mayor",0.8,IF(L30="Catastrófico",1,))))))</f>
        <v>0.6</v>
      </c>
      <c r="N30" s="117" t="str">
        <f>IF(OR(AND(J30="Muy Baja",L30="Leve"),AND(J30="Muy Baja",L30="Menor"),AND(J30="Baja",L30="Leve")),"Bajo",IF(OR(AND(J30="Muy Baja",L30="Moderado"),AND(J30="Baja",L30="Menor"),AND(J30="Baja",L30="Moderado"),AND(J30="Media",L30="Leve"),AND(J30="Media",L30="Menor"),AND(J30="Media",L30="Moderado"),AND(J30="Alta",L30="Leve"),AND(J30="Alta",L30="Menor")),"Moderado",IF(OR(AND(J30="Muy Baja",L30="Mayor"),AND(J30="Baja",L30="Mayor"),AND(J30="Media",L30="Mayor"),AND(J30="Alta",L30="Moderado"),AND(J30="Alta",L30="Mayor"),AND(J30="Muy Alta",L30="Leve"),AND(J30="Muy Alta",L30="Menor"),AND(J30="Muy Alta",L30="Moderado"),AND(J30="Muy Alta",L30="Mayor")),"Alto",IF(OR(AND(J30="Muy Baja",L30="Catastrófico"),AND(J30="Baja",L30="Catastrófico"),AND(J30="Media",L30="Catastrófico"),AND(J30="Alta",L30="Catastrófico"),AND(J30="Muy Alta",L30="Catastrófico")),"Extremo",""))))</f>
        <v>Moderado</v>
      </c>
      <c r="O30" s="127"/>
      <c r="P30" s="130" t="s">
        <v>379</v>
      </c>
      <c r="Q30" s="127" t="str">
        <f t="shared" ref="Q30:Q32" si="21">IF(OR(R30="Preventivo",R30="Detectivo"),"Probabilidad",IF(R30="Correctivo","Impacto",""))</f>
        <v>Probabilidad</v>
      </c>
      <c r="R30" s="128" t="s">
        <v>140</v>
      </c>
      <c r="S30" s="128" t="s">
        <v>135</v>
      </c>
      <c r="T30" s="129" t="str">
        <f t="shared" si="10"/>
        <v>40%</v>
      </c>
      <c r="U30" s="128" t="s">
        <v>136</v>
      </c>
      <c r="V30" s="128" t="s">
        <v>352</v>
      </c>
      <c r="W30" s="128" t="s">
        <v>138</v>
      </c>
      <c r="X30" s="130" t="s">
        <v>380</v>
      </c>
      <c r="Y30" s="94">
        <f>IFERROR(IF(Q30="Probabilidad",(K30-(+K30*T30)),IF(Q30="Impacto",K30,"")),"")</f>
        <v>0.36</v>
      </c>
      <c r="Z30" s="29" t="str">
        <f t="shared" si="14"/>
        <v>Baja</v>
      </c>
      <c r="AA30" s="27">
        <f>+Y30</f>
        <v>0.36</v>
      </c>
      <c r="AB30" s="29" t="str">
        <f>IFERROR(IF(AC30="","",IF(AC30&lt;=0.2,"Leve",IF(AC30&lt;=0.4,"Menor",IF(AC30&lt;=0.6,"Moderado",IF(AC30&lt;=0.8,"Mayor","Catastrófico"))))),"")</f>
        <v>Moderado</v>
      </c>
      <c r="AC30" s="27">
        <f>IFERROR(IF(Q30="Impacto",(M30-(+M30*T30)),IF(Q30="Probabilidad",M30,"")),"")</f>
        <v>0.6</v>
      </c>
      <c r="AD30" s="150" t="str">
        <f>IFERROR(IF(AE30=0,"",IF(AND(AE30&gt;0,AE30&lt;=0.2),"Muy Baja",IF(AE30&lt;=0.4,"Baja",IF(AE30&lt;=0.6,"Media",IF(AE30&lt;=0.8,"Alta","Muy Alta"))))),"")</f>
        <v>Baja</v>
      </c>
      <c r="AE30" s="149">
        <f>MIN(Y30:Y38)</f>
        <v>0.33599999999999997</v>
      </c>
      <c r="AF30" s="150" t="str">
        <f>IFERROR(IF(AG30=0,"",IF(AND(AG30&gt;0,AG30&lt;=0.2),"Leve",IF(AG30&lt;=0.4,"Menor",IF(AG30&lt;=0.6,"Moderado",IF(AG30&lt;=0.8,"Mayor","Catastrófico"))))),"")</f>
        <v>Moderado</v>
      </c>
      <c r="AG30" s="149">
        <f>MIN(AC30:AC38)</f>
        <v>0.6</v>
      </c>
      <c r="AH30" s="141" t="str">
        <f>IFERROR(IF(OR(AND(AD30="Muy Baja",AF30="Leve"),AND(AD30="Muy Baja",AF30="Menor"),AND(AD30="Baja",AF30="Leve")),"Bajo",IF(OR(AND(AD30="Muy Baja",AF30="Moderado"),AND(AD30="Baja",AF30="Menor"),AND(AD30="Baja",AF30="Moderado"),AND(AD30="Media",AF30="Leve"),AND(AD30="Media",AF30="Menor"),AND(AD30="Media",AF30="Moderado"),AND(AD30="Alta",AF30="Leve"),AND(AD30="Alta",AF30="Menor")),"Moderado",IF(OR(AND(AD30="Muy Baja",AF30="Mayor"),AND(AD30="Baja",AF30="Mayor"),AND(AD30="Media",AF30="Mayor"),AND(AD30="Alta",AF30="Moderado"),AND(AD30="Alta",AF30="Mayor"),AND(AD30="Muy Alta",AF30="Leve"),AND(AD30="Muy Alta",AF30="Menor"),AND(AD30="Muy Alta",AF30="Moderado"),AND(AD30="Muy Alta",AF30="Mayor")),"Alto",IF(OR(AND(AD30="Muy Baja",AF30="Catastrófico"),AND(AD30="Baja",AF30="Catastrófico"),AND(AD30="Media",AF30="Catastrófico"),AND(AD30="Alta",AF30="Catastrófico"),AND(AD30="Muy Alta",AF30="Catastrófico")),"Extremo","")))),"")</f>
        <v>Moderado</v>
      </c>
      <c r="AI30" s="119" t="s">
        <v>139</v>
      </c>
      <c r="AJ30" s="123"/>
      <c r="AK30" s="151"/>
      <c r="AL30" s="152" t="s">
        <v>415</v>
      </c>
      <c r="AM30" s="153"/>
      <c r="AN30" s="152" t="s">
        <v>403</v>
      </c>
      <c r="AO30" s="153"/>
      <c r="AP30" s="152" t="s">
        <v>403</v>
      </c>
      <c r="AQ30" s="153"/>
      <c r="AR30" s="152" t="s">
        <v>403</v>
      </c>
      <c r="AS30" s="153"/>
      <c r="AT30" s="79"/>
      <c r="AU30" s="79"/>
      <c r="AV30" s="79"/>
      <c r="AW30" s="79"/>
      <c r="AX30" s="79"/>
      <c r="AY30" s="79"/>
      <c r="AZ30" s="79"/>
      <c r="BA30" s="79"/>
      <c r="BB30" s="79"/>
      <c r="BC30" s="79"/>
      <c r="BD30" s="79"/>
      <c r="BE30" s="79"/>
      <c r="BF30" s="79"/>
      <c r="BG30" s="79"/>
      <c r="BH30" s="79"/>
      <c r="BI30" s="79"/>
    </row>
    <row r="31" spans="1:61" ht="96" customHeight="1" x14ac:dyDescent="0.25">
      <c r="A31" s="216" t="s">
        <v>394</v>
      </c>
      <c r="B31" s="344" t="s">
        <v>381</v>
      </c>
      <c r="C31" s="344" t="s">
        <v>186</v>
      </c>
      <c r="D31" s="344" t="s">
        <v>152</v>
      </c>
      <c r="E31" s="344" t="s">
        <v>418</v>
      </c>
      <c r="F31" s="344" t="s">
        <v>417</v>
      </c>
      <c r="G31" s="344" t="s">
        <v>419</v>
      </c>
      <c r="H31" s="115" t="s">
        <v>187</v>
      </c>
      <c r="I31" s="345" t="s">
        <v>328</v>
      </c>
      <c r="J31" s="346" t="s">
        <v>216</v>
      </c>
      <c r="K31" s="314">
        <f>IF(J31="","",IF(J31="Muy Baja",0.2,IF(J31="Baja",0.4,IF(J31="Media",0.6,IF(J31="Alta",0.8,IF(J31="Muy Alta",1,))))))</f>
        <v>0.8</v>
      </c>
      <c r="L31" s="258" t="s">
        <v>225</v>
      </c>
      <c r="M31" s="314">
        <f>IF(L31="","",IF(L31="Leve",0.2,IF(L31="Menor",0.4,IF(L31="Moderado",0.6,IF(L31="Mayor",0.8,IF(L31="Catastrófico",1,))))))</f>
        <v>0.8</v>
      </c>
      <c r="N31" s="343" t="str">
        <f>IF(OR(AND(J31="Muy Baja",L31="Leve"),AND(J31="Muy Baja",L31="Menor"),AND(J31="Baja",L31="Leve")),"Bajo",IF(OR(AND(J31="Muy Baja",L31="Moderado"),AND(J31="Baja",L31="Menor"),AND(J31="Baja",L31="Moderado"),AND(J31="Media",L31="Leve"),AND(J31="Media",L31="Menor"),AND(J31="Media",L31="Moderado"),AND(J31="Alta",L31="Leve"),AND(J31="Alta",L31="Menor")),"Moderado",IF(OR(AND(J31="Muy Baja",L31="Mayor"),AND(J31="Baja",L31="Mayor"),AND(J31="Media",L31="Mayor"),AND(J31="Alta",L31="Moderado"),AND(J31="Alta",L31="Mayor"),AND(J31="Muy Alta",L31="Leve"),AND(J31="Muy Alta",L31="Menor"),AND(J31="Muy Alta",L31="Moderado"),AND(J31="Muy Alta",L31="Mayor")),"Alto",IF(OR(AND(J31="Muy Baja",L31="Catastrófico"),AND(J31="Baja",L31="Catastrófico"),AND(J31="Media",L31="Catastrófico"),AND(J31="Alta",L31="Catastrófico"),AND(J31="Muy Alta",L31="Catastrófico")),"Extremo",""))))</f>
        <v>Alto</v>
      </c>
      <c r="O31" s="92"/>
      <c r="P31" s="115" t="s">
        <v>382</v>
      </c>
      <c r="Q31" s="92" t="str">
        <f t="shared" si="21"/>
        <v>Probabilidad</v>
      </c>
      <c r="R31" s="93" t="s">
        <v>140</v>
      </c>
      <c r="S31" s="93" t="s">
        <v>135</v>
      </c>
      <c r="T31" s="27" t="str">
        <f t="shared" si="10"/>
        <v>40%</v>
      </c>
      <c r="U31" s="93" t="s">
        <v>136</v>
      </c>
      <c r="V31" s="93" t="s">
        <v>354</v>
      </c>
      <c r="W31" s="93" t="s">
        <v>138</v>
      </c>
      <c r="X31" s="115" t="s">
        <v>383</v>
      </c>
      <c r="Y31" s="122">
        <f>IFERROR(IF(Q31="Probabilidad",(K31-(+K31*T31)),IF(Q31="Impacto",K31,"")),"")</f>
        <v>0.48</v>
      </c>
      <c r="Z31" s="116" t="str">
        <f t="shared" ref="Z31:Z32" si="22">IFERROR(IF(Y31="","",IF(Y31&lt;=0.2,"Muy Baja",IF(Y31&lt;=0.4,"Baja",IF(Y31&lt;=0.6,"Media",IF(Y31&lt;=0.8,"Alta","Muy Alta"))))),"")</f>
        <v>Media</v>
      </c>
      <c r="AA31" s="120">
        <f>+Y31</f>
        <v>0.48</v>
      </c>
      <c r="AB31" s="116" t="str">
        <f>IFERROR(IF(AC31="","",IF(AC31&lt;=0.2,"Leve",IF(AC31&lt;=0.4,"Menor",IF(AC31&lt;=0.6,"Moderado",IF(AC31&lt;=0.8,"Mayor","Catastrófico"))))),"")</f>
        <v>Mayor</v>
      </c>
      <c r="AC31" s="120">
        <f>IFERROR(IF(Q31="Impacto",(M31-(+M31*T31)),IF(Q31="Probabilidad",M31,"")),"")</f>
        <v>0.8</v>
      </c>
      <c r="AD31" s="204" t="str">
        <f>IFERROR(IF(AE31=0,"",IF(AND(AE31&gt;0,AE31&lt;=0.2),"Muy Baja",IF(AE31&lt;=0.4,"Baja",IF(AE31&lt;=0.6,"Media",IF(AE31&lt;=0.8,"Alta","Muy Alta"))))),"")</f>
        <v>Baja</v>
      </c>
      <c r="AE31" s="196">
        <f>MIN(Y31:Y39)</f>
        <v>0.33599999999999997</v>
      </c>
      <c r="AF31" s="204" t="str">
        <f>IFERROR(IF(AG31=0,"",IF(AND(AG31&gt;0,AG31&lt;=0.2),"Leve",IF(AG31&lt;=0.4,"Menor",IF(AG31&lt;=0.6,"Moderado",IF(AG31&lt;=0.8,"Mayor","Catastrófico"))))),"")</f>
        <v>Mayor</v>
      </c>
      <c r="AG31" s="196">
        <f>MIN(AC31:AC39)</f>
        <v>0.8</v>
      </c>
      <c r="AH31" s="207" t="str">
        <f>IFERROR(IF(OR(AND(AD31="Muy Baja",AF31="Leve"),AND(AD31="Muy Baja",AF31="Menor"),AND(AD31="Baja",AF31="Leve")),"Bajo",IF(OR(AND(AD31="Muy Baja",AF31="Moderado"),AND(AD31="Baja",AF31="Menor"),AND(AD31="Baja",AF31="Moderado"),AND(AD31="Media",AF31="Leve"),AND(AD31="Media",AF31="Menor"),AND(AD31="Media",AF31="Moderado"),AND(AD31="Alta",AF31="Leve"),AND(AD31="Alta",AF31="Menor")),"Moderado",IF(OR(AND(AD31="Muy Baja",AF31="Mayor"),AND(AD31="Baja",AF31="Mayor"),AND(AD31="Media",AF31="Mayor"),AND(AD31="Alta",AF31="Moderado"),AND(AD31="Alta",AF31="Mayor"),AND(AD31="Muy Alta",AF31="Leve"),AND(AD31="Muy Alta",AF31="Menor"),AND(AD31="Muy Alta",AF31="Moderado"),AND(AD31="Muy Alta",AF31="Mayor")),"Alto",IF(OR(AND(AD31="Muy Baja",AF31="Catastrófico"),AND(AD31="Baja",AF31="Catastrófico"),AND(AD31="Media",AF31="Catastrófico"),AND(AD31="Alta",AF31="Catastrófico"),AND(AD31="Muy Alta",AF31="Catastrófico")),"Extremo","")))),"")</f>
        <v>Alto</v>
      </c>
      <c r="AI31" s="201" t="s">
        <v>139</v>
      </c>
      <c r="AJ31" s="123"/>
      <c r="AK31" s="151"/>
      <c r="AL31" s="210" t="s">
        <v>416</v>
      </c>
      <c r="AM31" s="212"/>
      <c r="AN31" s="210" t="s">
        <v>403</v>
      </c>
      <c r="AO31" s="212"/>
      <c r="AP31" s="210" t="s">
        <v>403</v>
      </c>
      <c r="AQ31" s="212"/>
      <c r="AR31" s="210" t="s">
        <v>403</v>
      </c>
      <c r="AS31" s="212"/>
      <c r="AT31" s="79"/>
      <c r="AU31" s="79"/>
      <c r="AV31" s="79"/>
      <c r="AW31" s="79"/>
      <c r="AX31" s="79"/>
      <c r="AY31" s="79"/>
      <c r="AZ31" s="79"/>
      <c r="BA31" s="79"/>
      <c r="BB31" s="79"/>
      <c r="BC31" s="79"/>
      <c r="BD31" s="79"/>
      <c r="BE31" s="79"/>
      <c r="BF31" s="79"/>
      <c r="BG31" s="79"/>
      <c r="BH31" s="79"/>
      <c r="BI31" s="79"/>
    </row>
    <row r="32" spans="1:61" ht="149.25" customHeight="1" x14ac:dyDescent="0.25">
      <c r="A32" s="216"/>
      <c r="B32" s="344"/>
      <c r="C32" s="344"/>
      <c r="D32" s="344"/>
      <c r="E32" s="344"/>
      <c r="F32" s="344"/>
      <c r="G32" s="344"/>
      <c r="H32" s="115" t="s">
        <v>384</v>
      </c>
      <c r="I32" s="345"/>
      <c r="J32" s="346"/>
      <c r="K32" s="314"/>
      <c r="L32" s="258"/>
      <c r="M32" s="314"/>
      <c r="N32" s="343"/>
      <c r="O32" s="92"/>
      <c r="P32" s="115" t="s">
        <v>385</v>
      </c>
      <c r="Q32" s="92" t="str">
        <f t="shared" si="21"/>
        <v>Probabilidad</v>
      </c>
      <c r="R32" s="93" t="s">
        <v>149</v>
      </c>
      <c r="S32" s="93" t="s">
        <v>135</v>
      </c>
      <c r="T32" s="27" t="str">
        <f t="shared" si="10"/>
        <v>30%</v>
      </c>
      <c r="U32" s="93" t="s">
        <v>136</v>
      </c>
      <c r="V32" s="93" t="s">
        <v>352</v>
      </c>
      <c r="W32" s="93" t="s">
        <v>138</v>
      </c>
      <c r="X32" s="115" t="s">
        <v>386</v>
      </c>
      <c r="Y32" s="122">
        <f>IFERROR(IF(AND(Q31="Probabilidad",Q32="Probabilidad"),(AA31-(+AA31*T32)),IF(Q32="Probabilidad",(K31-(+K31*T32)),IF(Q32="Impacto",AA31,""))),"")</f>
        <v>0.33599999999999997</v>
      </c>
      <c r="Z32" s="116" t="str">
        <f t="shared" si="22"/>
        <v>Baja</v>
      </c>
      <c r="AA32" s="120">
        <f t="shared" ref="AA32" si="23">+Y32</f>
        <v>0.33599999999999997</v>
      </c>
      <c r="AB32" s="116" t="str">
        <f t="shared" ref="AB32" si="24">IFERROR(IF(AC32="","",IF(AC32&lt;=0.2,"Leve",IF(AC32&lt;=0.4,"Menor",IF(AC32&lt;=0.6,"Moderado",IF(AC32&lt;=0.8,"Mayor","Catastrófico"))))),"")</f>
        <v>Mayor</v>
      </c>
      <c r="AC32" s="120">
        <f>IFERROR(IF(AND(Q31="Impacto",Q32="Impacto"),(AC31-(+AC31*T32)),IF(Q32="Impacto",(#REF!-(+#REF!*T32)),IF(Q32="Probabilidad",AC31,""))),"")</f>
        <v>0.8</v>
      </c>
      <c r="AD32" s="206"/>
      <c r="AE32" s="197"/>
      <c r="AF32" s="206"/>
      <c r="AG32" s="197"/>
      <c r="AH32" s="209"/>
      <c r="AI32" s="202"/>
      <c r="AJ32" s="142"/>
      <c r="AK32" s="143"/>
      <c r="AL32" s="211"/>
      <c r="AM32" s="212"/>
      <c r="AN32" s="211"/>
      <c r="AO32" s="212"/>
      <c r="AP32" s="211"/>
      <c r="AQ32" s="212"/>
      <c r="AR32" s="211"/>
      <c r="AS32" s="212"/>
      <c r="AT32" s="79"/>
      <c r="AU32" s="79"/>
      <c r="AV32" s="79"/>
      <c r="AW32" s="79"/>
      <c r="AX32" s="79"/>
      <c r="AY32" s="79"/>
      <c r="AZ32" s="79"/>
      <c r="BA32" s="79"/>
      <c r="BB32" s="79"/>
      <c r="BC32" s="79"/>
      <c r="BD32" s="79"/>
      <c r="BE32" s="79"/>
      <c r="BF32" s="79"/>
      <c r="BG32" s="79"/>
      <c r="BH32" s="79"/>
      <c r="BI32" s="79"/>
    </row>
    <row r="33" spans="1:39" ht="49.5" customHeight="1" x14ac:dyDescent="0.25">
      <c r="A33" s="264" t="s">
        <v>188</v>
      </c>
      <c r="B33" s="265"/>
      <c r="C33" s="265"/>
      <c r="D33" s="265"/>
      <c r="E33" s="265"/>
      <c r="F33" s="265"/>
      <c r="G33" s="265"/>
      <c r="H33" s="265"/>
      <c r="I33" s="265"/>
      <c r="J33" s="265"/>
      <c r="K33" s="265"/>
      <c r="L33" s="265"/>
      <c r="M33" s="265"/>
      <c r="N33" s="265"/>
      <c r="O33" s="265"/>
      <c r="P33" s="265"/>
      <c r="Q33" s="265"/>
      <c r="R33" s="265"/>
      <c r="S33" s="265"/>
      <c r="T33" s="265"/>
      <c r="U33" s="265"/>
      <c r="V33" s="265"/>
      <c r="W33" s="265"/>
      <c r="X33" s="265"/>
      <c r="Y33" s="265"/>
      <c r="Z33" s="265"/>
      <c r="AA33" s="265"/>
      <c r="AB33" s="265"/>
      <c r="AC33" s="265"/>
      <c r="AD33" s="265"/>
      <c r="AE33" s="265"/>
      <c r="AF33" s="265"/>
      <c r="AG33" s="265"/>
      <c r="AH33" s="265"/>
      <c r="AI33" s="266"/>
      <c r="AJ33" s="108"/>
      <c r="AK33" s="107"/>
      <c r="AL33" s="107"/>
      <c r="AM33" s="107"/>
    </row>
    <row r="35" spans="1:39" x14ac:dyDescent="0.25">
      <c r="A35" s="104" t="s">
        <v>189</v>
      </c>
      <c r="B35" s="80"/>
      <c r="C35" s="80"/>
      <c r="E35" s="80"/>
      <c r="F35" s="80"/>
      <c r="I35" s="80"/>
    </row>
    <row r="37" spans="1:39" x14ac:dyDescent="0.25">
      <c r="B37" s="109" t="s">
        <v>190</v>
      </c>
      <c r="C37" s="109"/>
      <c r="D37" s="110"/>
      <c r="E37" s="111"/>
      <c r="F37" s="111"/>
      <c r="G37" s="111"/>
    </row>
    <row r="38" spans="1:39" x14ac:dyDescent="0.25">
      <c r="B38" s="110"/>
      <c r="C38" s="110"/>
      <c r="D38" s="110"/>
      <c r="E38" s="110"/>
      <c r="F38" s="110"/>
      <c r="G38" s="111"/>
    </row>
    <row r="39" spans="1:39" x14ac:dyDescent="0.25">
      <c r="B39" s="112" t="s">
        <v>191</v>
      </c>
      <c r="C39" s="113" t="s">
        <v>192</v>
      </c>
      <c r="D39" s="267" t="s">
        <v>193</v>
      </c>
      <c r="E39" s="267"/>
      <c r="F39" s="267"/>
      <c r="G39" s="267"/>
    </row>
    <row r="40" spans="1:39" ht="32.25" customHeight="1" x14ac:dyDescent="0.25">
      <c r="B40" s="114" t="s">
        <v>131</v>
      </c>
      <c r="C40" s="146">
        <v>46120</v>
      </c>
      <c r="D40" s="241" t="s">
        <v>395</v>
      </c>
      <c r="E40" s="241"/>
      <c r="F40" s="241"/>
      <c r="G40" s="241"/>
    </row>
    <row r="41" spans="1:39" ht="54.6" customHeight="1" x14ac:dyDescent="0.25">
      <c r="B41" s="114" t="s">
        <v>142</v>
      </c>
      <c r="C41" s="146">
        <v>46120</v>
      </c>
      <c r="D41" s="241" t="s">
        <v>396</v>
      </c>
      <c r="E41" s="241"/>
      <c r="F41" s="241"/>
      <c r="G41" s="241"/>
    </row>
    <row r="42" spans="1:39" ht="53.4" customHeight="1" x14ac:dyDescent="0.25">
      <c r="B42" s="114" t="s">
        <v>145</v>
      </c>
      <c r="C42" s="146">
        <v>46120</v>
      </c>
      <c r="D42" s="241" t="s">
        <v>397</v>
      </c>
      <c r="E42" s="241"/>
      <c r="F42" s="241"/>
      <c r="G42" s="241"/>
    </row>
    <row r="43" spans="1:39" ht="32.25" customHeight="1" x14ac:dyDescent="0.25">
      <c r="B43" s="114"/>
      <c r="C43" s="114"/>
      <c r="D43" s="241"/>
      <c r="E43" s="241"/>
      <c r="F43" s="241"/>
      <c r="G43" s="241"/>
    </row>
    <row r="44" spans="1:39" ht="32.25" customHeight="1" x14ac:dyDescent="0.25">
      <c r="B44" s="114"/>
      <c r="C44" s="114"/>
      <c r="D44" s="241"/>
      <c r="E44" s="241"/>
      <c r="F44" s="241"/>
      <c r="G44" s="241"/>
    </row>
  </sheetData>
  <sheetProtection algorithmName="SHA-512" hashValue="toNM0RYisP171A9z9/mqCHdrUADMtxNZuTWumyIs266PryYvPr4MgM5jJc5OFodKa7EWdOcVNxp5O7MgVY/I0w==" saltValue="PVkeyKHd2Qj7Twjz1COk4g==" spinCount="100000" sheet="1" formatCells="0" formatColumns="0" formatRows="0"/>
  <dataConsolidate/>
  <mergeCells count="261">
    <mergeCell ref="B31:B32"/>
    <mergeCell ref="C31:C32"/>
    <mergeCell ref="D31:D32"/>
    <mergeCell ref="E31:E32"/>
    <mergeCell ref="F31:F32"/>
    <mergeCell ref="G31:G32"/>
    <mergeCell ref="I31:I32"/>
    <mergeCell ref="J31:J32"/>
    <mergeCell ref="K31:K32"/>
    <mergeCell ref="L31:L32"/>
    <mergeCell ref="M31:M32"/>
    <mergeCell ref="N31:N32"/>
    <mergeCell ref="I25:I26"/>
    <mergeCell ref="J25:J26"/>
    <mergeCell ref="K25:K26"/>
    <mergeCell ref="L25:L26"/>
    <mergeCell ref="M25:M26"/>
    <mergeCell ref="N25:N26"/>
    <mergeCell ref="AD27:AD29"/>
    <mergeCell ref="G27:G29"/>
    <mergeCell ref="I27:I29"/>
    <mergeCell ref="J27:J29"/>
    <mergeCell ref="K27:K29"/>
    <mergeCell ref="L27:L29"/>
    <mergeCell ref="M27:M29"/>
    <mergeCell ref="N27:N29"/>
    <mergeCell ref="A21:A22"/>
    <mergeCell ref="A23:A24"/>
    <mergeCell ref="A25:A26"/>
    <mergeCell ref="A27:A29"/>
    <mergeCell ref="B23:B24"/>
    <mergeCell ref="B21:B22"/>
    <mergeCell ref="B25:B26"/>
    <mergeCell ref="B27:B29"/>
    <mergeCell ref="K21:K22"/>
    <mergeCell ref="L21:L22"/>
    <mergeCell ref="M21:M22"/>
    <mergeCell ref="N21:N22"/>
    <mergeCell ref="C23:C24"/>
    <mergeCell ref="I23:I24"/>
    <mergeCell ref="J23:J24"/>
    <mergeCell ref="K23:K24"/>
    <mergeCell ref="L23:L24"/>
    <mergeCell ref="M23:M24"/>
    <mergeCell ref="N23:N24"/>
    <mergeCell ref="C25:C26"/>
    <mergeCell ref="C27:C29"/>
    <mergeCell ref="F23:F24"/>
    <mergeCell ref="G23:G24"/>
    <mergeCell ref="D23:D24"/>
    <mergeCell ref="D21:D22"/>
    <mergeCell ref="E21:E22"/>
    <mergeCell ref="D25:D26"/>
    <mergeCell ref="E25:E26"/>
    <mergeCell ref="D27:D29"/>
    <mergeCell ref="E27:E29"/>
    <mergeCell ref="C21:C22"/>
    <mergeCell ref="E23:E24"/>
    <mergeCell ref="F21:F22"/>
    <mergeCell ref="G21:G22"/>
    <mergeCell ref="H6:I6"/>
    <mergeCell ref="H7:I7"/>
    <mergeCell ref="F6:G6"/>
    <mergeCell ref="AN11:AN14"/>
    <mergeCell ref="AO11:AO14"/>
    <mergeCell ref="B12:B14"/>
    <mergeCell ref="AG13:AG14"/>
    <mergeCell ref="A19:A20"/>
    <mergeCell ref="B19:B20"/>
    <mergeCell ref="C19:C20"/>
    <mergeCell ref="D19:D20"/>
    <mergeCell ref="E19:E20"/>
    <mergeCell ref="F19:F20"/>
    <mergeCell ref="G19:G20"/>
    <mergeCell ref="I19:I20"/>
    <mergeCell ref="J19:J20"/>
    <mergeCell ref="AI19:AI20"/>
    <mergeCell ref="AJ19:AJ20"/>
    <mergeCell ref="AK19:AK20"/>
    <mergeCell ref="AL19:AL20"/>
    <mergeCell ref="AM19:AM20"/>
    <mergeCell ref="AN19:AN20"/>
    <mergeCell ref="AO19:AO20"/>
    <mergeCell ref="K19:K20"/>
    <mergeCell ref="A1:C4"/>
    <mergeCell ref="D1:AF4"/>
    <mergeCell ref="J13:J14"/>
    <mergeCell ref="K13:K14"/>
    <mergeCell ref="L13:L14"/>
    <mergeCell ref="M13:M14"/>
    <mergeCell ref="N13:N14"/>
    <mergeCell ref="O13:O14"/>
    <mergeCell ref="P13:P14"/>
    <mergeCell ref="Q13:Q14"/>
    <mergeCell ref="A11:I11"/>
    <mergeCell ref="J12:N12"/>
    <mergeCell ref="AD12:AH12"/>
    <mergeCell ref="A8:C8"/>
    <mergeCell ref="AG1:AI1"/>
    <mergeCell ref="AG2:AI2"/>
    <mergeCell ref="AG3:AI3"/>
    <mergeCell ref="AG4:AI4"/>
    <mergeCell ref="C12:C14"/>
    <mergeCell ref="D12:D14"/>
    <mergeCell ref="E12:E14"/>
    <mergeCell ref="F12:F14"/>
    <mergeCell ref="G12:G14"/>
    <mergeCell ref="AI12:AI14"/>
    <mergeCell ref="D42:G42"/>
    <mergeCell ref="D43:G43"/>
    <mergeCell ref="D44:G44"/>
    <mergeCell ref="A33:AI33"/>
    <mergeCell ref="D39:G39"/>
    <mergeCell ref="F7:G7"/>
    <mergeCell ref="D8:I8"/>
    <mergeCell ref="D9:I9"/>
    <mergeCell ref="AF13:AF14"/>
    <mergeCell ref="Y13:Y14"/>
    <mergeCell ref="Z13:Z14"/>
    <mergeCell ref="AA13:AA14"/>
    <mergeCell ref="AB13:AB14"/>
    <mergeCell ref="O12:X12"/>
    <mergeCell ref="J11:AH11"/>
    <mergeCell ref="AC13:AC14"/>
    <mergeCell ref="AD13:AD14"/>
    <mergeCell ref="AE13:AE14"/>
    <mergeCell ref="AH13:AH14"/>
    <mergeCell ref="D6:E7"/>
    <mergeCell ref="A6:C7"/>
    <mergeCell ref="A12:A14"/>
    <mergeCell ref="I12:I14"/>
    <mergeCell ref="A9:C9"/>
    <mergeCell ref="AL11:AL14"/>
    <mergeCell ref="AM11:AM14"/>
    <mergeCell ref="D40:G40"/>
    <mergeCell ref="R13:X13"/>
    <mergeCell ref="AK11:AK14"/>
    <mergeCell ref="AJ13:AJ14"/>
    <mergeCell ref="H12:H14"/>
    <mergeCell ref="AI11:AJ11"/>
    <mergeCell ref="D41:G41"/>
    <mergeCell ref="L19:L20"/>
    <mergeCell ref="M19:M20"/>
    <mergeCell ref="N19:N20"/>
    <mergeCell ref="AD19:AD20"/>
    <mergeCell ref="AE19:AE20"/>
    <mergeCell ref="AF19:AF20"/>
    <mergeCell ref="AG19:AG20"/>
    <mergeCell ref="AH19:AH20"/>
    <mergeCell ref="F25:F26"/>
    <mergeCell ref="G25:G26"/>
    <mergeCell ref="F27:F29"/>
    <mergeCell ref="I21:I22"/>
    <mergeCell ref="J21:J22"/>
    <mergeCell ref="AJ21:AJ29"/>
    <mergeCell ref="AK21:AK29"/>
    <mergeCell ref="A15:A18"/>
    <mergeCell ref="B15:B18"/>
    <mergeCell ref="C15:C18"/>
    <mergeCell ref="D15:D18"/>
    <mergeCell ref="E15:E18"/>
    <mergeCell ref="F15:F18"/>
    <mergeCell ref="G15:G18"/>
    <mergeCell ref="I15:I18"/>
    <mergeCell ref="J15:J18"/>
    <mergeCell ref="AK15:AK18"/>
    <mergeCell ref="AL15:AL18"/>
    <mergeCell ref="AM15:AM18"/>
    <mergeCell ref="AN15:AN18"/>
    <mergeCell ref="AO15:AO18"/>
    <mergeCell ref="K15:K18"/>
    <mergeCell ref="L15:L18"/>
    <mergeCell ref="M15:M18"/>
    <mergeCell ref="N15:N18"/>
    <mergeCell ref="AD15:AD18"/>
    <mergeCell ref="AE15:AE18"/>
    <mergeCell ref="AF15:AF18"/>
    <mergeCell ref="AG15:AG18"/>
    <mergeCell ref="AH15:AH18"/>
    <mergeCell ref="A31:A32"/>
    <mergeCell ref="AP11:AP14"/>
    <mergeCell ref="AQ11:AQ14"/>
    <mergeCell ref="AR11:AR14"/>
    <mergeCell ref="AS11:AS14"/>
    <mergeCell ref="AL21:AL22"/>
    <mergeCell ref="AM21:AM22"/>
    <mergeCell ref="AL23:AL24"/>
    <mergeCell ref="AM23:AM24"/>
    <mergeCell ref="AL25:AL26"/>
    <mergeCell ref="AM25:AM26"/>
    <mergeCell ref="AL27:AL29"/>
    <mergeCell ref="AM27:AM29"/>
    <mergeCell ref="AL31:AL32"/>
    <mergeCell ref="AM31:AM32"/>
    <mergeCell ref="AP15:AP18"/>
    <mergeCell ref="AQ15:AQ18"/>
    <mergeCell ref="AR15:AR18"/>
    <mergeCell ref="AS15:AS18"/>
    <mergeCell ref="AP19:AP20"/>
    <mergeCell ref="AQ19:AQ20"/>
    <mergeCell ref="AR19:AR20"/>
    <mergeCell ref="AI15:AI18"/>
    <mergeCell ref="AJ15:AJ18"/>
    <mergeCell ref="AS19:AS20"/>
    <mergeCell ref="AN21:AN22"/>
    <mergeCell ref="AO21:AO22"/>
    <mergeCell ref="AP21:AP22"/>
    <mergeCell ref="AQ21:AQ22"/>
    <mergeCell ref="AR21:AR22"/>
    <mergeCell ref="AS21:AS22"/>
    <mergeCell ref="AN23:AN24"/>
    <mergeCell ref="AO23:AO24"/>
    <mergeCell ref="AP23:AP24"/>
    <mergeCell ref="AQ23:AQ24"/>
    <mergeCell ref="AR23:AR24"/>
    <mergeCell ref="AS23:AS24"/>
    <mergeCell ref="AR31:AR32"/>
    <mergeCell ref="AS31:AS32"/>
    <mergeCell ref="AD21:AD22"/>
    <mergeCell ref="AF21:AF22"/>
    <mergeCell ref="AH21:AH22"/>
    <mergeCell ref="AD23:AD24"/>
    <mergeCell ref="AF23:AF24"/>
    <mergeCell ref="AH23:AH24"/>
    <mergeCell ref="AD25:AD26"/>
    <mergeCell ref="AF25:AF26"/>
    <mergeCell ref="AH25:AH26"/>
    <mergeCell ref="AE25:AE26"/>
    <mergeCell ref="AN25:AN26"/>
    <mergeCell ref="AO25:AO26"/>
    <mergeCell ref="AP25:AP26"/>
    <mergeCell ref="AQ25:AQ26"/>
    <mergeCell ref="AR25:AR26"/>
    <mergeCell ref="AS25:AS26"/>
    <mergeCell ref="AN27:AN29"/>
    <mergeCell ref="AO27:AO29"/>
    <mergeCell ref="AP27:AP29"/>
    <mergeCell ref="AQ27:AQ29"/>
    <mergeCell ref="AR27:AR29"/>
    <mergeCell ref="AS27:AS29"/>
    <mergeCell ref="AD31:AD32"/>
    <mergeCell ref="AE31:AE32"/>
    <mergeCell ref="AF31:AF32"/>
    <mergeCell ref="AG31:AG32"/>
    <mergeCell ref="AH31:AH32"/>
    <mergeCell ref="AN31:AN32"/>
    <mergeCell ref="AO31:AO32"/>
    <mergeCell ref="AP31:AP32"/>
    <mergeCell ref="AQ31:AQ32"/>
    <mergeCell ref="AE21:AE22"/>
    <mergeCell ref="AG21:AG22"/>
    <mergeCell ref="AI21:AI22"/>
    <mergeCell ref="AI23:AI24"/>
    <mergeCell ref="AI25:AI26"/>
    <mergeCell ref="AI27:AI29"/>
    <mergeCell ref="AI31:AI32"/>
    <mergeCell ref="AE27:AE29"/>
    <mergeCell ref="AF27:AF29"/>
    <mergeCell ref="AG27:AG29"/>
    <mergeCell ref="AH27:AH29"/>
    <mergeCell ref="AG25:AG26"/>
  </mergeCells>
  <conditionalFormatting sqref="J15">
    <cfRule type="cellIs" dxfId="205" priority="235" operator="equal">
      <formula>"Alta"</formula>
    </cfRule>
    <cfRule type="cellIs" dxfId="204" priority="237" operator="equal">
      <formula>"Baja"</formula>
    </cfRule>
    <cfRule type="cellIs" dxfId="203" priority="238" operator="equal">
      <formula>"Muy Baja"</formula>
    </cfRule>
    <cfRule type="cellIs" dxfId="202" priority="236" operator="equal">
      <formula>"Media"</formula>
    </cfRule>
    <cfRule type="cellIs" dxfId="201" priority="234" operator="equal">
      <formula>"Muy Alta"</formula>
    </cfRule>
  </conditionalFormatting>
  <conditionalFormatting sqref="J19">
    <cfRule type="cellIs" dxfId="200" priority="210" operator="equal">
      <formula>"Muy Baja"</formula>
    </cfRule>
    <cfRule type="cellIs" dxfId="199" priority="208" operator="equal">
      <formula>"Media"</formula>
    </cfRule>
    <cfRule type="cellIs" dxfId="198" priority="206" operator="equal">
      <formula>"Muy Alta"</formula>
    </cfRule>
    <cfRule type="cellIs" dxfId="197" priority="207" operator="equal">
      <formula>"Alta"</formula>
    </cfRule>
    <cfRule type="cellIs" dxfId="196" priority="209" operator="equal">
      <formula>"Baja"</formula>
    </cfRule>
  </conditionalFormatting>
  <conditionalFormatting sqref="J21">
    <cfRule type="cellIs" dxfId="195" priority="153" operator="equal">
      <formula>"Baja"</formula>
    </cfRule>
    <cfRule type="cellIs" dxfId="194" priority="154" operator="equal">
      <formula>"Muy Baja"</formula>
    </cfRule>
    <cfRule type="cellIs" dxfId="193" priority="152" operator="equal">
      <formula>"Media"</formula>
    </cfRule>
    <cfRule type="cellIs" dxfId="192" priority="151" operator="equal">
      <formula>"Alta"</formula>
    </cfRule>
    <cfRule type="cellIs" dxfId="191" priority="150" operator="equal">
      <formula>"Muy Alta"</formula>
    </cfRule>
  </conditionalFormatting>
  <conditionalFormatting sqref="J23">
    <cfRule type="cellIs" dxfId="190" priority="131" operator="equal">
      <formula>"Muy Alta"</formula>
    </cfRule>
    <cfRule type="cellIs" dxfId="189" priority="135" operator="equal">
      <formula>"Muy Baja"</formula>
    </cfRule>
    <cfRule type="cellIs" dxfId="188" priority="134" operator="equal">
      <formula>"Baja"</formula>
    </cfRule>
    <cfRule type="cellIs" dxfId="187" priority="133" operator="equal">
      <formula>"Media"</formula>
    </cfRule>
    <cfRule type="cellIs" dxfId="186" priority="132" operator="equal">
      <formula>"Alta"</formula>
    </cfRule>
  </conditionalFormatting>
  <conditionalFormatting sqref="J25">
    <cfRule type="cellIs" dxfId="185" priority="121" operator="equal">
      <formula>"Muy Baja"</formula>
    </cfRule>
    <cfRule type="cellIs" dxfId="184" priority="120" operator="equal">
      <formula>"Baja"</formula>
    </cfRule>
    <cfRule type="cellIs" dxfId="183" priority="119" operator="equal">
      <formula>"Media"</formula>
    </cfRule>
    <cfRule type="cellIs" dxfId="182" priority="118" operator="equal">
      <formula>"Alta"</formula>
    </cfRule>
    <cfRule type="cellIs" dxfId="181" priority="117" operator="equal">
      <formula>"Muy Alta"</formula>
    </cfRule>
  </conditionalFormatting>
  <conditionalFormatting sqref="J27">
    <cfRule type="cellIs" dxfId="180" priority="104" operator="equal">
      <formula>"Alta"</formula>
    </cfRule>
    <cfRule type="cellIs" dxfId="179" priority="103" operator="equal">
      <formula>"Muy Alta"</formula>
    </cfRule>
    <cfRule type="cellIs" dxfId="178" priority="106" operator="equal">
      <formula>"Baja"</formula>
    </cfRule>
    <cfRule type="cellIs" dxfId="177" priority="105" operator="equal">
      <formula>"Media"</formula>
    </cfRule>
    <cfRule type="cellIs" dxfId="176" priority="107" operator="equal">
      <formula>"Muy Baja"</formula>
    </cfRule>
  </conditionalFormatting>
  <conditionalFormatting sqref="J30:J31">
    <cfRule type="cellIs" dxfId="175" priority="79" operator="equal">
      <formula>"Muy Baja"</formula>
    </cfRule>
    <cfRule type="cellIs" dxfId="174" priority="78" operator="equal">
      <formula>"Baja"</formula>
    </cfRule>
    <cfRule type="cellIs" dxfId="173" priority="76" operator="equal">
      <formula>"Alta"</formula>
    </cfRule>
    <cfRule type="cellIs" dxfId="172" priority="75" operator="equal">
      <formula>"Muy Alta"</formula>
    </cfRule>
    <cfRule type="cellIs" dxfId="171" priority="77" operator="equal">
      <formula>"Media"</formula>
    </cfRule>
  </conditionalFormatting>
  <conditionalFormatting sqref="L15">
    <cfRule type="cellIs" dxfId="170" priority="242" operator="equal">
      <formula>"Menor"</formula>
    </cfRule>
    <cfRule type="cellIs" dxfId="169" priority="243" operator="equal">
      <formula>"Leve"</formula>
    </cfRule>
    <cfRule type="cellIs" dxfId="168" priority="239" operator="equal">
      <formula>"Catastrófico"</formula>
    </cfRule>
    <cfRule type="cellIs" dxfId="167" priority="240" operator="equal">
      <formula>"Mayor"</formula>
    </cfRule>
    <cfRule type="cellIs" dxfId="166" priority="241" operator="equal">
      <formula>"Moderado"</formula>
    </cfRule>
  </conditionalFormatting>
  <conditionalFormatting sqref="L19">
    <cfRule type="cellIs" dxfId="165" priority="211" operator="equal">
      <formula>"Catastrófico"</formula>
    </cfRule>
    <cfRule type="cellIs" dxfId="164" priority="213" operator="equal">
      <formula>"Moderado"</formula>
    </cfRule>
    <cfRule type="cellIs" dxfId="163" priority="212" operator="equal">
      <formula>"Mayor"</formula>
    </cfRule>
    <cfRule type="cellIs" dxfId="162" priority="214" operator="equal">
      <formula>"Menor"</formula>
    </cfRule>
    <cfRule type="cellIs" dxfId="161" priority="215" operator="equal">
      <formula>"Leve"</formula>
    </cfRule>
  </conditionalFormatting>
  <conditionalFormatting sqref="L21">
    <cfRule type="cellIs" dxfId="160" priority="159" operator="equal">
      <formula>"Leve"</formula>
    </cfRule>
    <cfRule type="cellIs" dxfId="159" priority="158" operator="equal">
      <formula>"Menor"</formula>
    </cfRule>
    <cfRule type="cellIs" dxfId="158" priority="157" operator="equal">
      <formula>"Moderado"</formula>
    </cfRule>
    <cfRule type="cellIs" dxfId="157" priority="155" operator="equal">
      <formula>"Catastrófico"</formula>
    </cfRule>
    <cfRule type="cellIs" dxfId="156" priority="156" operator="equal">
      <formula>"Mayor"</formula>
    </cfRule>
  </conditionalFormatting>
  <conditionalFormatting sqref="L23">
    <cfRule type="cellIs" dxfId="155" priority="138" operator="equal">
      <formula>"Moderado"</formula>
    </cfRule>
    <cfRule type="cellIs" dxfId="154" priority="137" operator="equal">
      <formula>"Mayor"</formula>
    </cfRule>
    <cfRule type="cellIs" dxfId="153" priority="136" operator="equal">
      <formula>"Catastrófico"</formula>
    </cfRule>
    <cfRule type="cellIs" dxfId="152" priority="140" operator="equal">
      <formula>"Leve"</formula>
    </cfRule>
    <cfRule type="cellIs" dxfId="151" priority="139" operator="equal">
      <formula>"Menor"</formula>
    </cfRule>
  </conditionalFormatting>
  <conditionalFormatting sqref="L25">
    <cfRule type="cellIs" dxfId="150" priority="126" operator="equal">
      <formula>"Leve"</formula>
    </cfRule>
    <cfRule type="cellIs" dxfId="149" priority="122" operator="equal">
      <formula>"Catastrófico"</formula>
    </cfRule>
    <cfRule type="cellIs" dxfId="148" priority="123" operator="equal">
      <formula>"Mayor"</formula>
    </cfRule>
    <cfRule type="cellIs" dxfId="147" priority="124" operator="equal">
      <formula>"Moderado"</formula>
    </cfRule>
    <cfRule type="cellIs" dxfId="146" priority="125" operator="equal">
      <formula>"Menor"</formula>
    </cfRule>
  </conditionalFormatting>
  <conditionalFormatting sqref="L27">
    <cfRule type="cellIs" dxfId="145" priority="111" operator="equal">
      <formula>"Menor"</formula>
    </cfRule>
    <cfRule type="cellIs" dxfId="144" priority="110" operator="equal">
      <formula>"Moderado"</formula>
    </cfRule>
    <cfRule type="cellIs" dxfId="143" priority="108" operator="equal">
      <formula>"Catastrófico"</formula>
    </cfRule>
    <cfRule type="cellIs" dxfId="142" priority="109" operator="equal">
      <formula>"Mayor"</formula>
    </cfRule>
    <cfRule type="cellIs" dxfId="141" priority="112" operator="equal">
      <formula>"Leve"</formula>
    </cfRule>
  </conditionalFormatting>
  <conditionalFormatting sqref="L30:L31">
    <cfRule type="cellIs" dxfId="140" priority="83" operator="equal">
      <formula>"Menor"</formula>
    </cfRule>
    <cfRule type="cellIs" dxfId="139" priority="80" operator="equal">
      <formula>"Catastrófico"</formula>
    </cfRule>
    <cfRule type="cellIs" dxfId="138" priority="81" operator="equal">
      <formula>"Mayor"</formula>
    </cfRule>
    <cfRule type="cellIs" dxfId="137" priority="82" operator="equal">
      <formula>"Moderado"</formula>
    </cfRule>
    <cfRule type="cellIs" dxfId="136" priority="84" operator="equal">
      <formula>"Leve"</formula>
    </cfRule>
  </conditionalFormatting>
  <conditionalFormatting sqref="N15">
    <cfRule type="cellIs" dxfId="135" priority="230" operator="equal">
      <formula>"Extremo"</formula>
    </cfRule>
    <cfRule type="cellIs" dxfId="134" priority="231" operator="equal">
      <formula>"Alto"</formula>
    </cfRule>
    <cfRule type="cellIs" dxfId="133" priority="232" operator="equal">
      <formula>"Moderado"</formula>
    </cfRule>
    <cfRule type="cellIs" dxfId="132" priority="233" operator="equal">
      <formula>"Bajo"</formula>
    </cfRule>
  </conditionalFormatting>
  <conditionalFormatting sqref="N19">
    <cfRule type="cellIs" dxfId="131" priority="205" operator="equal">
      <formula>"Bajo"</formula>
    </cfRule>
    <cfRule type="cellIs" dxfId="130" priority="204" operator="equal">
      <formula>"Moderado"</formula>
    </cfRule>
    <cfRule type="cellIs" dxfId="129" priority="202" operator="equal">
      <formula>"Extremo"</formula>
    </cfRule>
    <cfRule type="cellIs" dxfId="128" priority="203" operator="equal">
      <formula>"Alto"</formula>
    </cfRule>
  </conditionalFormatting>
  <conditionalFormatting sqref="N21">
    <cfRule type="cellIs" dxfId="127" priority="149" operator="equal">
      <formula>"Bajo"</formula>
    </cfRule>
    <cfRule type="cellIs" dxfId="126" priority="146" operator="equal">
      <formula>"Extremo"</formula>
    </cfRule>
    <cfRule type="cellIs" dxfId="125" priority="147" operator="equal">
      <formula>"Alto"</formula>
    </cfRule>
    <cfRule type="cellIs" dxfId="124" priority="148" operator="equal">
      <formula>"Moderado"</formula>
    </cfRule>
  </conditionalFormatting>
  <conditionalFormatting sqref="N23">
    <cfRule type="cellIs" dxfId="123" priority="129" operator="equal">
      <formula>"Moderado"</formula>
    </cfRule>
    <cfRule type="cellIs" dxfId="122" priority="127" operator="equal">
      <formula>"Extremo"</formula>
    </cfRule>
    <cfRule type="cellIs" dxfId="121" priority="130" operator="equal">
      <formula>"Bajo"</formula>
    </cfRule>
    <cfRule type="cellIs" dxfId="120" priority="128" operator="equal">
      <formula>"Alto"</formula>
    </cfRule>
  </conditionalFormatting>
  <conditionalFormatting sqref="N25">
    <cfRule type="cellIs" dxfId="119" priority="113" operator="equal">
      <formula>"Extremo"</formula>
    </cfRule>
    <cfRule type="cellIs" dxfId="118" priority="115" operator="equal">
      <formula>"Moderado"</formula>
    </cfRule>
    <cfRule type="cellIs" dxfId="117" priority="116" operator="equal">
      <formula>"Bajo"</formula>
    </cfRule>
    <cfRule type="cellIs" dxfId="116" priority="114" operator="equal">
      <formula>"Alto"</formula>
    </cfRule>
  </conditionalFormatting>
  <conditionalFormatting sqref="N27">
    <cfRule type="cellIs" dxfId="115" priority="101" operator="equal">
      <formula>"Moderado"</formula>
    </cfRule>
    <cfRule type="cellIs" dxfId="114" priority="100" operator="equal">
      <formula>"Alto"</formula>
    </cfRule>
    <cfRule type="cellIs" dxfId="113" priority="99" operator="equal">
      <formula>"Extremo"</formula>
    </cfRule>
    <cfRule type="cellIs" dxfId="112" priority="102" operator="equal">
      <formula>"Bajo"</formula>
    </cfRule>
  </conditionalFormatting>
  <conditionalFormatting sqref="N30:N31">
    <cfRule type="cellIs" dxfId="111" priority="72" operator="equal">
      <formula>"Alto"</formula>
    </cfRule>
    <cfRule type="cellIs" dxfId="110" priority="71" operator="equal">
      <formula>"Extremo"</formula>
    </cfRule>
    <cfRule type="cellIs" dxfId="109" priority="74" operator="equal">
      <formula>"Bajo"</formula>
    </cfRule>
    <cfRule type="cellIs" dxfId="108" priority="73" operator="equal">
      <formula>"Moderado"</formula>
    </cfRule>
  </conditionalFormatting>
  <conditionalFormatting sqref="Z15:Z32">
    <cfRule type="cellIs" dxfId="107" priority="758" operator="equal">
      <formula>"Muy Baja"</formula>
    </cfRule>
    <cfRule type="cellIs" dxfId="106" priority="754" operator="equal">
      <formula>"Muy Alta"</formula>
    </cfRule>
    <cfRule type="cellIs" dxfId="105" priority="755" operator="equal">
      <formula>"Alta"</formula>
    </cfRule>
    <cfRule type="cellIs" dxfId="104" priority="756" operator="equal">
      <formula>"Media"</formula>
    </cfRule>
    <cfRule type="cellIs" dxfId="103" priority="757" operator="equal">
      <formula>"Baja"</formula>
    </cfRule>
  </conditionalFormatting>
  <conditionalFormatting sqref="AB15:AB32">
    <cfRule type="cellIs" dxfId="102" priority="750" operator="equal">
      <formula>"Mayor"</formula>
    </cfRule>
    <cfRule type="cellIs" dxfId="101" priority="749" operator="equal">
      <formula>"Catastrófico"</formula>
    </cfRule>
    <cfRule type="cellIs" dxfId="100" priority="753" operator="equal">
      <formula>"Leve"</formula>
    </cfRule>
    <cfRule type="cellIs" dxfId="99" priority="751" operator="equal">
      <formula>"Moderado"</formula>
    </cfRule>
    <cfRule type="cellIs" dxfId="98" priority="752" operator="equal">
      <formula>"Menor"</formula>
    </cfRule>
  </conditionalFormatting>
  <conditionalFormatting sqref="AD15">
    <cfRule type="cellIs" dxfId="97" priority="251" operator="equal">
      <formula>"Media"</formula>
    </cfRule>
    <cfRule type="cellIs" dxfId="96" priority="253" operator="equal">
      <formula>"Muy Baja"</formula>
    </cfRule>
    <cfRule type="cellIs" dxfId="95" priority="252" operator="equal">
      <formula>"Baja"</formula>
    </cfRule>
    <cfRule type="cellIs" dxfId="94" priority="250" operator="equal">
      <formula>"Alta"</formula>
    </cfRule>
    <cfRule type="cellIs" dxfId="93" priority="249" operator="equal">
      <formula>"Muy Alta"</formula>
    </cfRule>
  </conditionalFormatting>
  <conditionalFormatting sqref="AD19">
    <cfRule type="cellIs" dxfId="92" priority="222" operator="equal">
      <formula>"Alta"</formula>
    </cfRule>
    <cfRule type="cellIs" dxfId="91" priority="223" operator="equal">
      <formula>"Media"</formula>
    </cfRule>
    <cfRule type="cellIs" dxfId="90" priority="224" operator="equal">
      <formula>"Baja"</formula>
    </cfRule>
    <cfRule type="cellIs" dxfId="89" priority="225" operator="equal">
      <formula>"Muy Baja"</formula>
    </cfRule>
    <cfRule type="cellIs" dxfId="88" priority="221" operator="equal">
      <formula>"Muy Alta"</formula>
    </cfRule>
  </conditionalFormatting>
  <conditionalFormatting sqref="AD21">
    <cfRule type="cellIs" dxfId="87" priority="169" operator="equal">
      <formula>"Muy Baja"</formula>
    </cfRule>
    <cfRule type="cellIs" dxfId="86" priority="167" operator="equal">
      <formula>"Media"</formula>
    </cfRule>
    <cfRule type="cellIs" dxfId="85" priority="168" operator="equal">
      <formula>"Baja"</formula>
    </cfRule>
    <cfRule type="cellIs" dxfId="84" priority="165" operator="equal">
      <formula>"Muy Alta"</formula>
    </cfRule>
    <cfRule type="cellIs" dxfId="83" priority="166" operator="equal">
      <formula>"Alta"</formula>
    </cfRule>
  </conditionalFormatting>
  <conditionalFormatting sqref="AD23">
    <cfRule type="cellIs" dxfId="82" priority="66" operator="equal">
      <formula>"Muy Baja"</formula>
    </cfRule>
    <cfRule type="cellIs" dxfId="81" priority="65" operator="equal">
      <formula>"Baja"</formula>
    </cfRule>
    <cfRule type="cellIs" dxfId="80" priority="64" operator="equal">
      <formula>"Media"</formula>
    </cfRule>
    <cfRule type="cellIs" dxfId="79" priority="63" operator="equal">
      <formula>"Alta"</formula>
    </cfRule>
    <cfRule type="cellIs" dxfId="78" priority="62" operator="equal">
      <formula>"Muy Alta"</formula>
    </cfRule>
  </conditionalFormatting>
  <conditionalFormatting sqref="AD25">
    <cfRule type="cellIs" dxfId="77" priority="52" operator="equal">
      <formula>"Muy Baja"</formula>
    </cfRule>
    <cfRule type="cellIs" dxfId="76" priority="51" operator="equal">
      <formula>"Baja"</formula>
    </cfRule>
    <cfRule type="cellIs" dxfId="75" priority="48" operator="equal">
      <formula>"Muy Alta"</formula>
    </cfRule>
    <cfRule type="cellIs" dxfId="74" priority="50" operator="equal">
      <formula>"Media"</formula>
    </cfRule>
    <cfRule type="cellIs" dxfId="73" priority="49" operator="equal">
      <formula>"Alta"</formula>
    </cfRule>
  </conditionalFormatting>
  <conditionalFormatting sqref="AD27">
    <cfRule type="cellIs" dxfId="72" priority="36" operator="equal">
      <formula>"Media"</formula>
    </cfRule>
    <cfRule type="cellIs" dxfId="71" priority="35" operator="equal">
      <formula>"Alta"</formula>
    </cfRule>
    <cfRule type="cellIs" dxfId="70" priority="34" operator="equal">
      <formula>"Muy Alta"</formula>
    </cfRule>
    <cfRule type="cellIs" dxfId="69" priority="38" operator="equal">
      <formula>"Muy Baja"</formula>
    </cfRule>
    <cfRule type="cellIs" dxfId="68" priority="37" operator="equal">
      <formula>"Baja"</formula>
    </cfRule>
  </conditionalFormatting>
  <conditionalFormatting sqref="AD30:AD31">
    <cfRule type="cellIs" dxfId="67" priority="6" operator="equal">
      <formula>"Muy Alta"</formula>
    </cfRule>
    <cfRule type="cellIs" dxfId="66" priority="8" operator="equal">
      <formula>"Media"</formula>
    </cfRule>
    <cfRule type="cellIs" dxfId="65" priority="9" operator="equal">
      <formula>"Baja"</formula>
    </cfRule>
    <cfRule type="cellIs" dxfId="64" priority="10" operator="equal">
      <formula>"Muy Baja"</formula>
    </cfRule>
    <cfRule type="cellIs" dxfId="63" priority="7" operator="equal">
      <formula>"Alta"</formula>
    </cfRule>
  </conditionalFormatting>
  <conditionalFormatting sqref="AF15">
    <cfRule type="cellIs" dxfId="62" priority="244" operator="equal">
      <formula>"Catastrófico"</formula>
    </cfRule>
    <cfRule type="cellIs" dxfId="61" priority="245" operator="equal">
      <formula>"Mayor"</formula>
    </cfRule>
    <cfRule type="cellIs" dxfId="60" priority="246" operator="equal">
      <formula>"Moderado"</formula>
    </cfRule>
    <cfRule type="cellIs" dxfId="59" priority="247" operator="equal">
      <formula>"Menor"</formula>
    </cfRule>
    <cfRule type="cellIs" dxfId="58" priority="248" operator="equal">
      <formula>"Leve"</formula>
    </cfRule>
  </conditionalFormatting>
  <conditionalFormatting sqref="AF19">
    <cfRule type="cellIs" dxfId="57" priority="216" operator="equal">
      <formula>"Catastrófico"</formula>
    </cfRule>
    <cfRule type="cellIs" dxfId="56" priority="217" operator="equal">
      <formula>"Mayor"</formula>
    </cfRule>
    <cfRule type="cellIs" dxfId="55" priority="219" operator="equal">
      <formula>"Menor"</formula>
    </cfRule>
    <cfRule type="cellIs" dxfId="54" priority="218" operator="equal">
      <formula>"Moderado"</formula>
    </cfRule>
    <cfRule type="cellIs" dxfId="53" priority="220" operator="equal">
      <formula>"Leve"</formula>
    </cfRule>
  </conditionalFormatting>
  <conditionalFormatting sqref="AF21">
    <cfRule type="cellIs" dxfId="52" priority="164" operator="equal">
      <formula>"Leve"</formula>
    </cfRule>
    <cfRule type="cellIs" dxfId="51" priority="161" operator="equal">
      <formula>"Mayor"</formula>
    </cfRule>
    <cfRule type="cellIs" dxfId="50" priority="160" operator="equal">
      <formula>"Catastrófico"</formula>
    </cfRule>
    <cfRule type="cellIs" dxfId="49" priority="162" operator="equal">
      <formula>"Moderado"</formula>
    </cfRule>
    <cfRule type="cellIs" dxfId="48" priority="163" operator="equal">
      <formula>"Menor"</formula>
    </cfRule>
  </conditionalFormatting>
  <conditionalFormatting sqref="AF23">
    <cfRule type="cellIs" dxfId="47" priority="59" operator="equal">
      <formula>"Moderado"</formula>
    </cfRule>
    <cfRule type="cellIs" dxfId="46" priority="57" operator="equal">
      <formula>"Catastrófico"</formula>
    </cfRule>
    <cfRule type="cellIs" dxfId="45" priority="61" operator="equal">
      <formula>"Leve"</formula>
    </cfRule>
    <cfRule type="cellIs" dxfId="44" priority="60" operator="equal">
      <formula>"Menor"</formula>
    </cfRule>
    <cfRule type="cellIs" dxfId="43" priority="58" operator="equal">
      <formula>"Mayor"</formula>
    </cfRule>
  </conditionalFormatting>
  <conditionalFormatting sqref="AF25">
    <cfRule type="cellIs" dxfId="42" priority="43" operator="equal">
      <formula>"Catastrófico"</formula>
    </cfRule>
    <cfRule type="cellIs" dxfId="41" priority="44" operator="equal">
      <formula>"Mayor"</formula>
    </cfRule>
    <cfRule type="cellIs" dxfId="40" priority="45" operator="equal">
      <formula>"Moderado"</formula>
    </cfRule>
    <cfRule type="cellIs" dxfId="39" priority="47" operator="equal">
      <formula>"Leve"</formula>
    </cfRule>
    <cfRule type="cellIs" dxfId="38" priority="46" operator="equal">
      <formula>"Menor"</formula>
    </cfRule>
  </conditionalFormatting>
  <conditionalFormatting sqref="AF27">
    <cfRule type="cellIs" dxfId="37" priority="30" operator="equal">
      <formula>"Mayor"</formula>
    </cfRule>
    <cfRule type="cellIs" dxfId="36" priority="32" operator="equal">
      <formula>"Menor"</formula>
    </cfRule>
    <cfRule type="cellIs" dxfId="35" priority="31" operator="equal">
      <formula>"Moderado"</formula>
    </cfRule>
    <cfRule type="cellIs" dxfId="34" priority="29" operator="equal">
      <formula>"Catastrófico"</formula>
    </cfRule>
    <cfRule type="cellIs" dxfId="33" priority="33" operator="equal">
      <formula>"Leve"</formula>
    </cfRule>
  </conditionalFormatting>
  <conditionalFormatting sqref="AF30:AF31">
    <cfRule type="cellIs" dxfId="32" priority="1" operator="equal">
      <formula>"Catastrófico"</formula>
    </cfRule>
    <cfRule type="cellIs" dxfId="31" priority="4" operator="equal">
      <formula>"Menor"</formula>
    </cfRule>
    <cfRule type="cellIs" dxfId="30" priority="5" operator="equal">
      <formula>"Leve"</formula>
    </cfRule>
    <cfRule type="cellIs" dxfId="29" priority="3" operator="equal">
      <formula>"Moderado"</formula>
    </cfRule>
    <cfRule type="cellIs" dxfId="28" priority="2" operator="equal">
      <formula>"Mayor"</formula>
    </cfRule>
  </conditionalFormatting>
  <conditionalFormatting sqref="AH15">
    <cfRule type="cellIs" dxfId="27" priority="257" operator="equal">
      <formula>"Bajo"</formula>
    </cfRule>
    <cfRule type="cellIs" dxfId="26" priority="255" operator="equal">
      <formula>"Alto"</formula>
    </cfRule>
    <cfRule type="cellIs" dxfId="25" priority="256" operator="equal">
      <formula>"Moderado"</formula>
    </cfRule>
    <cfRule type="cellIs" dxfId="24" priority="254" operator="equal">
      <formula>"Extremo"</formula>
    </cfRule>
  </conditionalFormatting>
  <conditionalFormatting sqref="AH19">
    <cfRule type="cellIs" dxfId="23" priority="226" operator="equal">
      <formula>"Extremo"</formula>
    </cfRule>
    <cfRule type="cellIs" dxfId="22" priority="227" operator="equal">
      <formula>"Alto"</formula>
    </cfRule>
    <cfRule type="cellIs" dxfId="21" priority="228" operator="equal">
      <formula>"Moderado"</formula>
    </cfRule>
    <cfRule type="cellIs" dxfId="20" priority="229" operator="equal">
      <formula>"Bajo"</formula>
    </cfRule>
  </conditionalFormatting>
  <conditionalFormatting sqref="AH21">
    <cfRule type="cellIs" dxfId="19" priority="170" operator="equal">
      <formula>"Extremo"</formula>
    </cfRule>
    <cfRule type="cellIs" dxfId="18" priority="171" operator="equal">
      <formula>"Alto"</formula>
    </cfRule>
    <cfRule type="cellIs" dxfId="17" priority="173" operator="equal">
      <formula>"Bajo"</formula>
    </cfRule>
    <cfRule type="cellIs" dxfId="16" priority="172" operator="equal">
      <formula>"Moderado"</formula>
    </cfRule>
  </conditionalFormatting>
  <conditionalFormatting sqref="AH23">
    <cfRule type="cellIs" dxfId="15" priority="70" operator="equal">
      <formula>"Bajo"</formula>
    </cfRule>
    <cfRule type="cellIs" dxfId="14" priority="69" operator="equal">
      <formula>"Moderado"</formula>
    </cfRule>
    <cfRule type="cellIs" dxfId="13" priority="68" operator="equal">
      <formula>"Alto"</formula>
    </cfRule>
    <cfRule type="cellIs" dxfId="12" priority="67" operator="equal">
      <formula>"Extremo"</formula>
    </cfRule>
  </conditionalFormatting>
  <conditionalFormatting sqref="AH25">
    <cfRule type="cellIs" dxfId="11" priority="54" operator="equal">
      <formula>"Alto"</formula>
    </cfRule>
    <cfRule type="cellIs" dxfId="10" priority="55" operator="equal">
      <formula>"Moderado"</formula>
    </cfRule>
    <cfRule type="cellIs" dxfId="9" priority="56" operator="equal">
      <formula>"Bajo"</formula>
    </cfRule>
    <cfRule type="cellIs" dxfId="8" priority="53" operator="equal">
      <formula>"Extremo"</formula>
    </cfRule>
  </conditionalFormatting>
  <conditionalFormatting sqref="AH27">
    <cfRule type="cellIs" dxfId="7" priority="40" operator="equal">
      <formula>"Alto"</formula>
    </cfRule>
    <cfRule type="cellIs" dxfId="6" priority="42" operator="equal">
      <formula>"Bajo"</formula>
    </cfRule>
    <cfRule type="cellIs" dxfId="5" priority="41" operator="equal">
      <formula>"Moderado"</formula>
    </cfRule>
    <cfRule type="cellIs" dxfId="4" priority="39" operator="equal">
      <formula>"Extremo"</formula>
    </cfRule>
  </conditionalFormatting>
  <conditionalFormatting sqref="AH30:AH31">
    <cfRule type="cellIs" dxfId="3" priority="11" operator="equal">
      <formula>"Extremo"</formula>
    </cfRule>
    <cfRule type="cellIs" dxfId="2" priority="12" operator="equal">
      <formula>"Alto"</formula>
    </cfRule>
    <cfRule type="cellIs" dxfId="1" priority="13" operator="equal">
      <formula>"Moderado"</formula>
    </cfRule>
    <cfRule type="cellIs" dxfId="0" priority="14" operator="equal">
      <formula>"Bajo"</formula>
    </cfRule>
  </conditionalFormatting>
  <pageMargins left="0.7" right="0.7" top="0.75" bottom="0.75" header="0.3" footer="0.3"/>
  <pageSetup orientation="portrait" r:id="rId1"/>
  <drawing r:id="rId2"/>
  <extLst>
    <ext xmlns:x14="http://schemas.microsoft.com/office/spreadsheetml/2009/9/main" uri="{CCE6A557-97BC-4b89-ADB6-D9C93CAAB3DF}">
      <x14:dataValidations xmlns:xm="http://schemas.microsoft.com/office/excel/2006/main" count="10">
        <x14:dataValidation type="list" allowBlank="1" showInputMessage="1" showErrorMessage="1" xr:uid="{2FF30BA0-7D99-4D7E-9558-9BB60EEFF9A3}">
          <x14:formula1>
            <xm:f>'Opciones Tratamiento'!$B$22:$B$34</xm:f>
          </x14:formula1>
          <xm:sqref>D6:E7</xm:sqref>
        </x14:dataValidation>
        <x14:dataValidation type="list" allowBlank="1" showInputMessage="1" showErrorMessage="1" xr:uid="{AE1B0128-8C4F-4697-A629-FD2328E31E68}">
          <x14:formula1>
            <xm:f>'Opciones Tratamiento'!$E$9:$E$13</xm:f>
          </x14:formula1>
          <xm:sqref>J15 J19 J21 J23 J25 J27 J30:J31</xm:sqref>
        </x14:dataValidation>
        <x14:dataValidation type="list" allowBlank="1" showInputMessage="1" showErrorMessage="1" xr:uid="{D58D1B3E-A5FF-4CA7-8392-5F6D420BF824}">
          <x14:formula1>
            <xm:f>'Opciones Tratamiento'!$F$9:$F$13</xm:f>
          </x14:formula1>
          <xm:sqref>L15 L19 L21 L23 L25 L27 L30:L31</xm:sqref>
        </x14:dataValidation>
        <x14:dataValidation type="list" allowBlank="1" showInputMessage="1" showErrorMessage="1" xr:uid="{2991F06F-23BC-4FE0-935E-AD52E3F5E923}">
          <x14:formula1>
            <xm:f>'Opciones Tratamiento'!$B$13:$B$19</xm:f>
          </x14:formula1>
          <xm:sqref>I21 I23 I25 I27 I30:I31 I15:I19</xm:sqref>
        </x14:dataValidation>
        <x14:dataValidation type="list" allowBlank="1" showInputMessage="1" showErrorMessage="1" xr:uid="{7700EA99-3C5B-4B29-9E62-39DB10B7FCB6}">
          <x14:formula1>
            <xm:f>'Opciones Tratamiento'!$B$2:$B$5</xm:f>
          </x14:formula1>
          <xm:sqref>AI15:AI21 AI23 AI25 AI27 AI30:AI31</xm:sqref>
        </x14:dataValidation>
        <x14:dataValidation type="list" allowBlank="1" showInputMessage="1" showErrorMessage="1" xr:uid="{5651F3A8-C245-4A66-8C6F-3BD18E8DEF99}">
          <x14:formula1>
            <xm:f>'Tabla Valoración controles'!$D$4:$D$7</xm:f>
          </x14:formula1>
          <xm:sqref>R15:R32</xm:sqref>
        </x14:dataValidation>
        <x14:dataValidation type="list" allowBlank="1" showInputMessage="1" showErrorMessage="1" xr:uid="{CC30A5E2-D4B7-4070-A71B-81801ED2E66C}">
          <x14:formula1>
            <xm:f>'Tabla Valoración controles'!$D$8:$D$10</xm:f>
          </x14:formula1>
          <xm:sqref>S15:S32</xm:sqref>
        </x14:dataValidation>
        <x14:dataValidation type="list" allowBlank="1" showInputMessage="1" showErrorMessage="1" xr:uid="{11293CE2-E03C-4910-A0C2-2D4E66C672F9}">
          <x14:formula1>
            <xm:f>'Tabla Valoración controles'!$D$11:$D$13</xm:f>
          </x14:formula1>
          <xm:sqref>U15:U32</xm:sqref>
        </x14:dataValidation>
        <x14:dataValidation type="list" allowBlank="1" showInputMessage="1" showErrorMessage="1" xr:uid="{A74564E0-1CB8-4420-9DE8-E93E7EF87B80}">
          <x14:formula1>
            <xm:f>'Opciones Tratamiento'!$E$17:$E$23</xm:f>
          </x14:formula1>
          <xm:sqref>V15:V32</xm:sqref>
        </x14:dataValidation>
        <x14:dataValidation type="list" allowBlank="1" showInputMessage="1" showErrorMessage="1" xr:uid="{93F88DED-3D7E-4888-A6D8-38CC895153E0}">
          <x14:formula1>
            <xm:f>'Tabla Valoración controles'!$D$17:$D$18</xm:f>
          </x14:formula1>
          <xm:sqref>W15:W32</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CU140"/>
  <sheetViews>
    <sheetView zoomScale="50" zoomScaleNormal="50" workbookViewId="0">
      <selection activeCell="R32" sqref="R32:S33"/>
    </sheetView>
  </sheetViews>
  <sheetFormatPr baseColWidth="10" defaultColWidth="11.44140625" defaultRowHeight="14.4" x14ac:dyDescent="0.3"/>
  <cols>
    <col min="2" max="39" width="5.6640625" customWidth="1"/>
    <col min="41" max="46" width="5.6640625" customWidth="1"/>
  </cols>
  <sheetData>
    <row r="1" spans="1:99" x14ac:dyDescent="0.3">
      <c r="A1" s="8"/>
      <c r="B1" s="8"/>
      <c r="C1" s="8"/>
      <c r="D1" s="8"/>
      <c r="E1" s="8"/>
      <c r="F1" s="8"/>
      <c r="G1" s="8"/>
      <c r="H1" s="8"/>
      <c r="I1" s="8"/>
      <c r="J1" s="8"/>
      <c r="K1" s="8"/>
      <c r="L1" s="8"/>
      <c r="M1" s="8"/>
      <c r="N1" s="8"/>
      <c r="O1" s="8"/>
      <c r="P1" s="8"/>
      <c r="Q1" s="8"/>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c r="BG1" s="8"/>
      <c r="BH1" s="8"/>
      <c r="BI1" s="8"/>
      <c r="BJ1" s="8"/>
      <c r="BK1" s="8"/>
      <c r="BL1" s="8"/>
      <c r="BM1" s="8"/>
      <c r="BN1" s="8"/>
      <c r="BO1" s="8"/>
      <c r="BP1" s="8"/>
      <c r="BQ1" s="8"/>
      <c r="BR1" s="8"/>
      <c r="BS1" s="8"/>
      <c r="BT1" s="8"/>
      <c r="BU1" s="8"/>
      <c r="BV1" s="8"/>
      <c r="BW1" s="8"/>
      <c r="BX1" s="8"/>
      <c r="BY1" s="8"/>
      <c r="BZ1" s="8"/>
      <c r="CA1" s="8"/>
      <c r="CB1" s="8"/>
      <c r="CC1" s="8"/>
      <c r="CD1" s="8"/>
      <c r="CE1" s="8"/>
      <c r="CF1" s="8"/>
      <c r="CG1" s="8"/>
      <c r="CH1" s="8"/>
      <c r="CI1" s="8"/>
      <c r="CJ1" s="8"/>
      <c r="CK1" s="8"/>
      <c r="CL1" s="8"/>
      <c r="CM1" s="8"/>
      <c r="CN1" s="8"/>
      <c r="CO1" s="8"/>
      <c r="CP1" s="8"/>
      <c r="CQ1" s="8"/>
      <c r="CR1" s="8"/>
      <c r="CS1" s="8"/>
      <c r="CT1" s="8"/>
      <c r="CU1" s="8"/>
    </row>
    <row r="2" spans="1:99" ht="18" customHeight="1" x14ac:dyDescent="0.3">
      <c r="A2" s="8"/>
      <c r="B2" s="347"/>
      <c r="C2" s="347"/>
      <c r="D2" s="347"/>
      <c r="E2" s="347"/>
      <c r="F2" s="347"/>
      <c r="G2" s="347"/>
      <c r="H2" s="347"/>
      <c r="I2" s="347"/>
      <c r="J2" s="384" t="s">
        <v>194</v>
      </c>
      <c r="K2" s="384"/>
      <c r="L2" s="384"/>
      <c r="M2" s="384"/>
      <c r="N2" s="384"/>
      <c r="O2" s="384"/>
      <c r="P2" s="384"/>
      <c r="Q2" s="384"/>
      <c r="R2" s="384"/>
      <c r="S2" s="384"/>
      <c r="T2" s="384"/>
      <c r="U2" s="384"/>
      <c r="V2" s="384"/>
      <c r="W2" s="384"/>
      <c r="X2" s="384"/>
      <c r="Y2" s="384"/>
      <c r="Z2" s="384"/>
      <c r="AA2" s="384"/>
      <c r="AB2" s="384"/>
      <c r="AC2" s="384"/>
      <c r="AD2" s="384"/>
      <c r="AE2" s="384"/>
      <c r="AF2" s="384"/>
      <c r="AG2" s="384"/>
      <c r="AH2" s="384"/>
      <c r="AI2" s="384"/>
      <c r="AJ2" s="384"/>
      <c r="AK2" s="384"/>
      <c r="AL2" s="384"/>
      <c r="AM2" s="384"/>
      <c r="AN2" s="8"/>
      <c r="AO2" s="8"/>
      <c r="AP2" s="8"/>
      <c r="AQ2" s="8"/>
      <c r="AR2" s="8"/>
      <c r="AS2" s="8"/>
      <c r="AT2" s="8"/>
      <c r="AU2" s="8"/>
      <c r="AV2" s="8"/>
      <c r="AW2" s="8"/>
      <c r="AX2" s="8"/>
      <c r="AY2" s="8"/>
      <c r="AZ2" s="8"/>
      <c r="BA2" s="8"/>
      <c r="BB2" s="8"/>
      <c r="BC2" s="8"/>
      <c r="BD2" s="8"/>
      <c r="BE2" s="8"/>
      <c r="BF2" s="8"/>
      <c r="BG2" s="8"/>
      <c r="BH2" s="8"/>
      <c r="BI2" s="8"/>
      <c r="BJ2" s="8"/>
      <c r="BK2" s="8"/>
      <c r="BL2" s="8"/>
      <c r="BM2" s="8"/>
      <c r="BN2" s="8"/>
      <c r="BO2" s="8"/>
      <c r="BP2" s="8"/>
      <c r="BQ2" s="8"/>
      <c r="BR2" s="8"/>
      <c r="BS2" s="8"/>
      <c r="BT2" s="8"/>
      <c r="BU2" s="8"/>
      <c r="BV2" s="8"/>
      <c r="BW2" s="8"/>
      <c r="BX2" s="8"/>
      <c r="BY2" s="8"/>
      <c r="BZ2" s="8"/>
      <c r="CA2" s="8"/>
      <c r="CB2" s="8"/>
      <c r="CC2" s="8"/>
      <c r="CD2" s="8"/>
      <c r="CE2" s="8"/>
      <c r="CF2" s="8"/>
      <c r="CG2" s="8"/>
      <c r="CH2" s="8"/>
      <c r="CI2" s="8"/>
      <c r="CJ2" s="8"/>
      <c r="CK2" s="8"/>
      <c r="CL2" s="8"/>
      <c r="CM2" s="8"/>
      <c r="CN2" s="8"/>
      <c r="CO2" s="8"/>
      <c r="CP2" s="8"/>
      <c r="CQ2" s="8"/>
      <c r="CR2" s="8"/>
      <c r="CS2" s="8"/>
      <c r="CT2" s="8"/>
      <c r="CU2" s="8"/>
    </row>
    <row r="3" spans="1:99" ht="18.75" customHeight="1" x14ac:dyDescent="0.3">
      <c r="A3" s="8"/>
      <c r="B3" s="347"/>
      <c r="C3" s="347"/>
      <c r="D3" s="347"/>
      <c r="E3" s="347"/>
      <c r="F3" s="347"/>
      <c r="G3" s="347"/>
      <c r="H3" s="347"/>
      <c r="I3" s="347"/>
      <c r="J3" s="384"/>
      <c r="K3" s="384"/>
      <c r="L3" s="384"/>
      <c r="M3" s="384"/>
      <c r="N3" s="384"/>
      <c r="O3" s="384"/>
      <c r="P3" s="384"/>
      <c r="Q3" s="384"/>
      <c r="R3" s="384"/>
      <c r="S3" s="384"/>
      <c r="T3" s="384"/>
      <c r="U3" s="384"/>
      <c r="V3" s="384"/>
      <c r="W3" s="384"/>
      <c r="X3" s="384"/>
      <c r="Y3" s="384"/>
      <c r="Z3" s="384"/>
      <c r="AA3" s="384"/>
      <c r="AB3" s="384"/>
      <c r="AC3" s="384"/>
      <c r="AD3" s="384"/>
      <c r="AE3" s="384"/>
      <c r="AF3" s="384"/>
      <c r="AG3" s="384"/>
      <c r="AH3" s="384"/>
      <c r="AI3" s="384"/>
      <c r="AJ3" s="384"/>
      <c r="AK3" s="384"/>
      <c r="AL3" s="384"/>
      <c r="AM3" s="384"/>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row>
    <row r="4" spans="1:99" ht="15" customHeight="1" x14ac:dyDescent="0.3">
      <c r="A4" s="8"/>
      <c r="B4" s="347"/>
      <c r="C4" s="347"/>
      <c r="D4" s="347"/>
      <c r="E4" s="347"/>
      <c r="F4" s="347"/>
      <c r="G4" s="347"/>
      <c r="H4" s="347"/>
      <c r="I4" s="347"/>
      <c r="J4" s="384"/>
      <c r="K4" s="384"/>
      <c r="L4" s="384"/>
      <c r="M4" s="384"/>
      <c r="N4" s="384"/>
      <c r="O4" s="384"/>
      <c r="P4" s="384"/>
      <c r="Q4" s="384"/>
      <c r="R4" s="384"/>
      <c r="S4" s="384"/>
      <c r="T4" s="384"/>
      <c r="U4" s="384"/>
      <c r="V4" s="384"/>
      <c r="W4" s="384"/>
      <c r="X4" s="384"/>
      <c r="Y4" s="384"/>
      <c r="Z4" s="384"/>
      <c r="AA4" s="384"/>
      <c r="AB4" s="384"/>
      <c r="AC4" s="384"/>
      <c r="AD4" s="384"/>
      <c r="AE4" s="384"/>
      <c r="AF4" s="384"/>
      <c r="AG4" s="384"/>
      <c r="AH4" s="384"/>
      <c r="AI4" s="384"/>
      <c r="AJ4" s="384"/>
      <c r="AK4" s="384"/>
      <c r="AL4" s="384"/>
      <c r="AM4" s="384"/>
      <c r="AN4" s="8"/>
      <c r="AO4" s="8"/>
      <c r="AP4" s="8"/>
      <c r="AQ4" s="8"/>
      <c r="AR4" s="8"/>
      <c r="AS4" s="8"/>
      <c r="AT4" s="8"/>
      <c r="AU4" s="8"/>
      <c r="AV4" s="8"/>
      <c r="AW4" s="8"/>
      <c r="AX4" s="8"/>
      <c r="AY4" s="8"/>
      <c r="AZ4" s="8"/>
      <c r="BA4" s="8"/>
      <c r="BB4" s="8"/>
      <c r="BC4" s="8"/>
      <c r="BD4" s="8"/>
      <c r="BE4" s="8"/>
      <c r="BF4" s="8"/>
      <c r="BG4" s="8"/>
      <c r="BH4" s="8"/>
      <c r="BI4" s="8"/>
      <c r="BJ4" s="8"/>
      <c r="BK4" s="8"/>
      <c r="BL4" s="8"/>
      <c r="BM4" s="8"/>
      <c r="BN4" s="8"/>
      <c r="BO4" s="8"/>
      <c r="BP4" s="8"/>
      <c r="BQ4" s="8"/>
      <c r="BR4" s="8"/>
      <c r="BS4" s="8"/>
      <c r="BT4" s="8"/>
      <c r="BU4" s="8"/>
      <c r="BV4" s="8"/>
      <c r="BW4" s="8"/>
      <c r="BX4" s="8"/>
      <c r="BY4" s="8"/>
      <c r="BZ4" s="8"/>
      <c r="CA4" s="8"/>
      <c r="CB4" s="8"/>
      <c r="CC4" s="8"/>
      <c r="CD4" s="8"/>
      <c r="CE4" s="8"/>
      <c r="CF4" s="8"/>
      <c r="CG4" s="8"/>
      <c r="CH4" s="8"/>
      <c r="CI4" s="8"/>
      <c r="CJ4" s="8"/>
      <c r="CK4" s="8"/>
      <c r="CL4" s="8"/>
      <c r="CM4" s="8"/>
      <c r="CN4" s="8"/>
      <c r="CO4" s="8"/>
      <c r="CP4" s="8"/>
      <c r="CQ4" s="8"/>
      <c r="CR4" s="8"/>
      <c r="CS4" s="8"/>
      <c r="CT4" s="8"/>
      <c r="CU4" s="8"/>
    </row>
    <row r="5" spans="1:99" ht="15" thickBot="1" x14ac:dyDescent="0.35">
      <c r="A5" s="8"/>
      <c r="B5" s="8"/>
      <c r="C5" s="8"/>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row>
    <row r="6" spans="1:99" ht="15" customHeight="1" x14ac:dyDescent="0.3">
      <c r="A6" s="8"/>
      <c r="B6" s="395" t="s">
        <v>195</v>
      </c>
      <c r="C6" s="395"/>
      <c r="D6" s="396"/>
      <c r="E6" s="385" t="s">
        <v>196</v>
      </c>
      <c r="F6" s="386"/>
      <c r="G6" s="386"/>
      <c r="H6" s="386"/>
      <c r="I6" s="387"/>
      <c r="J6" s="381"/>
      <c r="K6" s="382"/>
      <c r="L6" s="382"/>
      <c r="M6" s="382"/>
      <c r="N6" s="382"/>
      <c r="O6" s="383"/>
      <c r="P6" s="381"/>
      <c r="Q6" s="382"/>
      <c r="R6" s="382"/>
      <c r="S6" s="382"/>
      <c r="T6" s="382"/>
      <c r="U6" s="383"/>
      <c r="V6" s="381"/>
      <c r="W6" s="382"/>
      <c r="X6" s="382"/>
      <c r="Y6" s="382"/>
      <c r="Z6" s="382"/>
      <c r="AA6" s="383"/>
      <c r="AB6" s="381"/>
      <c r="AC6" s="382"/>
      <c r="AD6" s="382"/>
      <c r="AE6" s="382"/>
      <c r="AF6" s="382"/>
      <c r="AG6" s="383"/>
      <c r="AH6" s="372"/>
      <c r="AI6" s="373"/>
      <c r="AJ6" s="373"/>
      <c r="AK6" s="373"/>
      <c r="AL6" s="373"/>
      <c r="AM6" s="374"/>
      <c r="AO6" s="397" t="s">
        <v>197</v>
      </c>
      <c r="AP6" s="398"/>
      <c r="AQ6" s="398"/>
      <c r="AR6" s="398"/>
      <c r="AS6" s="398"/>
      <c r="AT6" s="399"/>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row>
    <row r="7" spans="1:99" ht="15" customHeight="1" x14ac:dyDescent="0.3">
      <c r="A7" s="8"/>
      <c r="B7" s="395"/>
      <c r="C7" s="395"/>
      <c r="D7" s="396"/>
      <c r="E7" s="388"/>
      <c r="F7" s="389"/>
      <c r="G7" s="389"/>
      <c r="H7" s="389"/>
      <c r="I7" s="390"/>
      <c r="J7" s="375"/>
      <c r="K7" s="376"/>
      <c r="L7" s="376"/>
      <c r="M7" s="376"/>
      <c r="N7" s="376"/>
      <c r="O7" s="377"/>
      <c r="P7" s="375"/>
      <c r="Q7" s="376"/>
      <c r="R7" s="376"/>
      <c r="S7" s="376"/>
      <c r="T7" s="376"/>
      <c r="U7" s="377"/>
      <c r="V7" s="375"/>
      <c r="W7" s="376"/>
      <c r="X7" s="376"/>
      <c r="Y7" s="376"/>
      <c r="Z7" s="376"/>
      <c r="AA7" s="377"/>
      <c r="AB7" s="375"/>
      <c r="AC7" s="376"/>
      <c r="AD7" s="376"/>
      <c r="AE7" s="376"/>
      <c r="AF7" s="376"/>
      <c r="AG7" s="377"/>
      <c r="AH7" s="366"/>
      <c r="AI7" s="367"/>
      <c r="AJ7" s="367"/>
      <c r="AK7" s="367"/>
      <c r="AL7" s="367"/>
      <c r="AM7" s="368"/>
      <c r="AN7" s="8"/>
      <c r="AO7" s="400"/>
      <c r="AP7" s="401"/>
      <c r="AQ7" s="401"/>
      <c r="AR7" s="401"/>
      <c r="AS7" s="401"/>
      <c r="AT7" s="402"/>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row>
    <row r="8" spans="1:99" ht="15" customHeight="1" x14ac:dyDescent="0.3">
      <c r="A8" s="8"/>
      <c r="B8" s="395"/>
      <c r="C8" s="395"/>
      <c r="D8" s="396"/>
      <c r="E8" s="388"/>
      <c r="F8" s="389"/>
      <c r="G8" s="389"/>
      <c r="H8" s="389"/>
      <c r="I8" s="390"/>
      <c r="J8" s="375"/>
      <c r="K8" s="376"/>
      <c r="L8" s="376"/>
      <c r="M8" s="376"/>
      <c r="N8" s="376"/>
      <c r="O8" s="377"/>
      <c r="P8" s="375"/>
      <c r="Q8" s="376"/>
      <c r="R8" s="376"/>
      <c r="S8" s="376"/>
      <c r="T8" s="376"/>
      <c r="U8" s="377"/>
      <c r="V8" s="375"/>
      <c r="W8" s="376"/>
      <c r="X8" s="376"/>
      <c r="Y8" s="376"/>
      <c r="Z8" s="376"/>
      <c r="AA8" s="377"/>
      <c r="AB8" s="375"/>
      <c r="AC8" s="376"/>
      <c r="AD8" s="376"/>
      <c r="AE8" s="376"/>
      <c r="AF8" s="376"/>
      <c r="AG8" s="377"/>
      <c r="AH8" s="366"/>
      <c r="AI8" s="367"/>
      <c r="AJ8" s="367"/>
      <c r="AK8" s="367"/>
      <c r="AL8" s="367"/>
      <c r="AM8" s="368"/>
      <c r="AN8" s="8"/>
      <c r="AO8" s="400"/>
      <c r="AP8" s="401"/>
      <c r="AQ8" s="401"/>
      <c r="AR8" s="401"/>
      <c r="AS8" s="401"/>
      <c r="AT8" s="402"/>
      <c r="AU8" s="8"/>
      <c r="AV8" s="8"/>
      <c r="AW8" s="8"/>
      <c r="AX8" s="8"/>
      <c r="AY8" s="8"/>
      <c r="AZ8" s="8"/>
      <c r="BA8" s="8"/>
      <c r="BB8" s="8"/>
      <c r="BC8" s="8"/>
      <c r="BD8" s="8"/>
      <c r="BE8" s="8"/>
      <c r="BF8" s="8"/>
      <c r="BG8" s="8"/>
      <c r="BH8" s="8"/>
      <c r="BI8" s="8"/>
      <c r="BJ8" s="8"/>
      <c r="BK8" s="8"/>
      <c r="BL8" s="8"/>
      <c r="BM8" s="8"/>
      <c r="BN8" s="8"/>
      <c r="BO8" s="8"/>
      <c r="BP8" s="8"/>
      <c r="BQ8" s="8"/>
      <c r="BR8" s="8"/>
      <c r="BS8" s="8"/>
      <c r="BT8" s="8"/>
      <c r="BU8" s="8"/>
      <c r="BV8" s="8"/>
      <c r="BW8" s="8"/>
      <c r="BX8" s="8"/>
      <c r="BY8" s="8"/>
      <c r="BZ8" s="8"/>
      <c r="CA8" s="8"/>
      <c r="CB8" s="8"/>
    </row>
    <row r="9" spans="1:99" ht="15" customHeight="1" x14ac:dyDescent="0.3">
      <c r="A9" s="8"/>
      <c r="B9" s="395"/>
      <c r="C9" s="395"/>
      <c r="D9" s="396"/>
      <c r="E9" s="388"/>
      <c r="F9" s="389"/>
      <c r="G9" s="389"/>
      <c r="H9" s="389"/>
      <c r="I9" s="390"/>
      <c r="J9" s="375"/>
      <c r="K9" s="376"/>
      <c r="L9" s="376"/>
      <c r="M9" s="376"/>
      <c r="N9" s="376"/>
      <c r="O9" s="377"/>
      <c r="P9" s="375"/>
      <c r="Q9" s="376"/>
      <c r="R9" s="376"/>
      <c r="S9" s="376"/>
      <c r="T9" s="376"/>
      <c r="U9" s="377"/>
      <c r="V9" s="375"/>
      <c r="W9" s="376"/>
      <c r="X9" s="376"/>
      <c r="Y9" s="376"/>
      <c r="Z9" s="376"/>
      <c r="AA9" s="377"/>
      <c r="AB9" s="375"/>
      <c r="AC9" s="376"/>
      <c r="AD9" s="376"/>
      <c r="AE9" s="376"/>
      <c r="AF9" s="376"/>
      <c r="AG9" s="377"/>
      <c r="AH9" s="366"/>
      <c r="AI9" s="367"/>
      <c r="AJ9" s="367"/>
      <c r="AK9" s="367"/>
      <c r="AL9" s="367"/>
      <c r="AM9" s="368"/>
      <c r="AN9" s="8"/>
      <c r="AO9" s="400"/>
      <c r="AP9" s="401"/>
      <c r="AQ9" s="401"/>
      <c r="AR9" s="401"/>
      <c r="AS9" s="401"/>
      <c r="AT9" s="402"/>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row>
    <row r="10" spans="1:99" ht="15" customHeight="1" x14ac:dyDescent="0.3">
      <c r="A10" s="8"/>
      <c r="B10" s="395"/>
      <c r="C10" s="395"/>
      <c r="D10" s="396"/>
      <c r="E10" s="388"/>
      <c r="F10" s="389"/>
      <c r="G10" s="389"/>
      <c r="H10" s="389"/>
      <c r="I10" s="390"/>
      <c r="J10" s="375"/>
      <c r="K10" s="376"/>
      <c r="L10" s="376"/>
      <c r="M10" s="376"/>
      <c r="N10" s="376"/>
      <c r="O10" s="377"/>
      <c r="P10" s="375"/>
      <c r="Q10" s="376"/>
      <c r="R10" s="376"/>
      <c r="S10" s="376"/>
      <c r="T10" s="376"/>
      <c r="U10" s="377"/>
      <c r="V10" s="375"/>
      <c r="W10" s="376"/>
      <c r="X10" s="376"/>
      <c r="Y10" s="376"/>
      <c r="Z10" s="376"/>
      <c r="AA10" s="377"/>
      <c r="AB10" s="375"/>
      <c r="AC10" s="376"/>
      <c r="AD10" s="376"/>
      <c r="AE10" s="376"/>
      <c r="AF10" s="376"/>
      <c r="AG10" s="377"/>
      <c r="AH10" s="366"/>
      <c r="AI10" s="367"/>
      <c r="AJ10" s="367"/>
      <c r="AK10" s="367"/>
      <c r="AL10" s="367"/>
      <c r="AM10" s="368"/>
      <c r="AN10" s="8"/>
      <c r="AO10" s="400"/>
      <c r="AP10" s="401"/>
      <c r="AQ10" s="401"/>
      <c r="AR10" s="401"/>
      <c r="AS10" s="401"/>
      <c r="AT10" s="402"/>
      <c r="AU10" s="8"/>
      <c r="AV10" s="8"/>
      <c r="AW10" s="8"/>
      <c r="AX10" s="8"/>
      <c r="AY10" s="8"/>
      <c r="AZ10" s="8"/>
      <c r="BA10" s="8"/>
      <c r="BB10" s="8"/>
      <c r="BC10" s="8"/>
      <c r="BD10" s="8"/>
      <c r="BE10" s="8"/>
      <c r="BF10" s="8"/>
      <c r="BG10" s="8"/>
      <c r="BH10" s="8"/>
      <c r="BI10" s="8"/>
      <c r="BJ10" s="8"/>
      <c r="BK10" s="8"/>
      <c r="BL10" s="8"/>
      <c r="BM10" s="8"/>
      <c r="BN10" s="8"/>
      <c r="BO10" s="8"/>
      <c r="BP10" s="8"/>
      <c r="BQ10" s="8"/>
      <c r="BR10" s="8"/>
      <c r="BS10" s="8"/>
      <c r="BT10" s="8"/>
      <c r="BU10" s="8"/>
      <c r="BV10" s="8"/>
      <c r="BW10" s="8"/>
      <c r="BX10" s="8"/>
      <c r="BY10" s="8"/>
      <c r="BZ10" s="8"/>
      <c r="CA10" s="8"/>
      <c r="CB10" s="8"/>
    </row>
    <row r="11" spans="1:99" ht="15" customHeight="1" x14ac:dyDescent="0.3">
      <c r="A11" s="8"/>
      <c r="B11" s="395"/>
      <c r="C11" s="395"/>
      <c r="D11" s="396"/>
      <c r="E11" s="388"/>
      <c r="F11" s="389"/>
      <c r="G11" s="389"/>
      <c r="H11" s="389"/>
      <c r="I11" s="390"/>
      <c r="J11" s="375"/>
      <c r="K11" s="376"/>
      <c r="L11" s="376"/>
      <c r="M11" s="376"/>
      <c r="N11" s="376"/>
      <c r="O11" s="377"/>
      <c r="P11" s="375"/>
      <c r="Q11" s="376"/>
      <c r="R11" s="376"/>
      <c r="S11" s="376"/>
      <c r="T11" s="376"/>
      <c r="U11" s="377"/>
      <c r="V11" s="375"/>
      <c r="W11" s="376"/>
      <c r="X11" s="376"/>
      <c r="Y11" s="376"/>
      <c r="Z11" s="376"/>
      <c r="AA11" s="377"/>
      <c r="AB11" s="375"/>
      <c r="AC11" s="376"/>
      <c r="AD11" s="376"/>
      <c r="AE11" s="376"/>
      <c r="AF11" s="376"/>
      <c r="AG11" s="377"/>
      <c r="AH11" s="366"/>
      <c r="AI11" s="367"/>
      <c r="AJ11" s="367"/>
      <c r="AK11" s="367"/>
      <c r="AL11" s="367"/>
      <c r="AM11" s="368"/>
      <c r="AN11" s="8"/>
      <c r="AO11" s="400"/>
      <c r="AP11" s="401"/>
      <c r="AQ11" s="401"/>
      <c r="AR11" s="401"/>
      <c r="AS11" s="401"/>
      <c r="AT11" s="402"/>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row>
    <row r="12" spans="1:99" ht="15" customHeight="1" x14ac:dyDescent="0.3">
      <c r="A12" s="8"/>
      <c r="B12" s="395"/>
      <c r="C12" s="395"/>
      <c r="D12" s="396"/>
      <c r="E12" s="388"/>
      <c r="F12" s="389"/>
      <c r="G12" s="389"/>
      <c r="H12" s="389"/>
      <c r="I12" s="390"/>
      <c r="J12" s="375"/>
      <c r="K12" s="376"/>
      <c r="L12" s="376"/>
      <c r="M12" s="376"/>
      <c r="N12" s="376"/>
      <c r="O12" s="377"/>
      <c r="P12" s="375"/>
      <c r="Q12" s="376"/>
      <c r="R12" s="376"/>
      <c r="S12" s="376"/>
      <c r="T12" s="376"/>
      <c r="U12" s="377"/>
      <c r="V12" s="375"/>
      <c r="W12" s="376"/>
      <c r="X12" s="376"/>
      <c r="Y12" s="376"/>
      <c r="Z12" s="376"/>
      <c r="AA12" s="377"/>
      <c r="AB12" s="375"/>
      <c r="AC12" s="376"/>
      <c r="AD12" s="376"/>
      <c r="AE12" s="376"/>
      <c r="AF12" s="376"/>
      <c r="AG12" s="377"/>
      <c r="AH12" s="366"/>
      <c r="AI12" s="367"/>
      <c r="AJ12" s="367"/>
      <c r="AK12" s="367"/>
      <c r="AL12" s="367"/>
      <c r="AM12" s="368"/>
      <c r="AN12" s="8"/>
      <c r="AO12" s="400"/>
      <c r="AP12" s="401"/>
      <c r="AQ12" s="401"/>
      <c r="AR12" s="401"/>
      <c r="AS12" s="401"/>
      <c r="AT12" s="402"/>
      <c r="AU12" s="8"/>
      <c r="AV12" s="8"/>
      <c r="AW12" s="8"/>
      <c r="AX12" s="8"/>
      <c r="AY12" s="8"/>
      <c r="AZ12" s="8"/>
      <c r="BA12" s="8"/>
      <c r="BB12" s="8"/>
      <c r="BC12" s="8"/>
      <c r="BD12" s="8"/>
      <c r="BE12" s="8"/>
      <c r="BF12" s="8"/>
      <c r="BG12" s="8"/>
      <c r="BH12" s="8"/>
      <c r="BI12" s="8"/>
      <c r="BJ12" s="8"/>
      <c r="BK12" s="8"/>
      <c r="BL12" s="8"/>
      <c r="BM12" s="8"/>
      <c r="BN12" s="8"/>
      <c r="BO12" s="8"/>
      <c r="BP12" s="8"/>
      <c r="BQ12" s="8"/>
      <c r="BR12" s="8"/>
      <c r="BS12" s="8"/>
      <c r="BT12" s="8"/>
      <c r="BU12" s="8"/>
      <c r="BV12" s="8"/>
      <c r="BW12" s="8"/>
      <c r="BX12" s="8"/>
      <c r="BY12" s="8"/>
      <c r="BZ12" s="8"/>
      <c r="CA12" s="8"/>
      <c r="CB12" s="8"/>
    </row>
    <row r="13" spans="1:99" ht="15.75" customHeight="1" thickBot="1" x14ac:dyDescent="0.35">
      <c r="A13" s="8"/>
      <c r="B13" s="395"/>
      <c r="C13" s="395"/>
      <c r="D13" s="396"/>
      <c r="E13" s="391"/>
      <c r="F13" s="392"/>
      <c r="G13" s="392"/>
      <c r="H13" s="392"/>
      <c r="I13" s="393"/>
      <c r="J13" s="375"/>
      <c r="K13" s="376"/>
      <c r="L13" s="376"/>
      <c r="M13" s="376"/>
      <c r="N13" s="376"/>
      <c r="O13" s="377"/>
      <c r="P13" s="375"/>
      <c r="Q13" s="376"/>
      <c r="R13" s="376"/>
      <c r="S13" s="376"/>
      <c r="T13" s="376"/>
      <c r="U13" s="377"/>
      <c r="V13" s="375"/>
      <c r="W13" s="376"/>
      <c r="X13" s="376"/>
      <c r="Y13" s="376"/>
      <c r="Z13" s="376"/>
      <c r="AA13" s="377"/>
      <c r="AB13" s="375"/>
      <c r="AC13" s="376"/>
      <c r="AD13" s="376"/>
      <c r="AE13" s="376"/>
      <c r="AF13" s="376"/>
      <c r="AG13" s="377"/>
      <c r="AH13" s="369"/>
      <c r="AI13" s="370"/>
      <c r="AJ13" s="370"/>
      <c r="AK13" s="370"/>
      <c r="AL13" s="370"/>
      <c r="AM13" s="371"/>
      <c r="AN13" s="8"/>
      <c r="AO13" s="403"/>
      <c r="AP13" s="404"/>
      <c r="AQ13" s="404"/>
      <c r="AR13" s="404"/>
      <c r="AS13" s="404"/>
      <c r="AT13" s="405"/>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row>
    <row r="14" spans="1:99" ht="15" customHeight="1" x14ac:dyDescent="0.3">
      <c r="A14" s="8"/>
      <c r="B14" s="395"/>
      <c r="C14" s="395"/>
      <c r="D14" s="396"/>
      <c r="E14" s="385" t="s">
        <v>198</v>
      </c>
      <c r="F14" s="386"/>
      <c r="G14" s="386"/>
      <c r="H14" s="386"/>
      <c r="I14" s="386"/>
      <c r="J14" s="363"/>
      <c r="K14" s="364"/>
      <c r="L14" s="364"/>
      <c r="M14" s="364"/>
      <c r="N14" s="364"/>
      <c r="O14" s="365"/>
      <c r="P14" s="363"/>
      <c r="Q14" s="364"/>
      <c r="R14" s="364"/>
      <c r="S14" s="364"/>
      <c r="T14" s="364"/>
      <c r="U14" s="365"/>
      <c r="V14" s="381"/>
      <c r="W14" s="382"/>
      <c r="X14" s="382"/>
      <c r="Y14" s="382"/>
      <c r="Z14" s="382"/>
      <c r="AA14" s="383"/>
      <c r="AB14" s="381"/>
      <c r="AC14" s="382"/>
      <c r="AD14" s="382"/>
      <c r="AE14" s="382"/>
      <c r="AF14" s="382"/>
      <c r="AG14" s="383"/>
      <c r="AH14" s="372"/>
      <c r="AI14" s="373"/>
      <c r="AJ14" s="373"/>
      <c r="AK14" s="373"/>
      <c r="AL14" s="373"/>
      <c r="AM14" s="374"/>
      <c r="AN14" s="8"/>
      <c r="AO14" s="406" t="s">
        <v>199</v>
      </c>
      <c r="AP14" s="407"/>
      <c r="AQ14" s="407"/>
      <c r="AR14" s="407"/>
      <c r="AS14" s="407"/>
      <c r="AT14" s="408"/>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row>
    <row r="15" spans="1:99" ht="15" customHeight="1" x14ac:dyDescent="0.3">
      <c r="A15" s="8"/>
      <c r="B15" s="395"/>
      <c r="C15" s="395"/>
      <c r="D15" s="396"/>
      <c r="E15" s="388"/>
      <c r="F15" s="389"/>
      <c r="G15" s="389"/>
      <c r="H15" s="389"/>
      <c r="I15" s="389"/>
      <c r="J15" s="357"/>
      <c r="K15" s="358"/>
      <c r="L15" s="358"/>
      <c r="M15" s="358"/>
      <c r="N15" s="358"/>
      <c r="O15" s="359"/>
      <c r="P15" s="357"/>
      <c r="Q15" s="358"/>
      <c r="R15" s="358"/>
      <c r="S15" s="358"/>
      <c r="T15" s="358"/>
      <c r="U15" s="359"/>
      <c r="V15" s="375"/>
      <c r="W15" s="376"/>
      <c r="X15" s="376"/>
      <c r="Y15" s="376"/>
      <c r="Z15" s="376"/>
      <c r="AA15" s="377"/>
      <c r="AB15" s="375"/>
      <c r="AC15" s="376"/>
      <c r="AD15" s="376"/>
      <c r="AE15" s="376"/>
      <c r="AF15" s="376"/>
      <c r="AG15" s="377"/>
      <c r="AH15" s="366"/>
      <c r="AI15" s="367"/>
      <c r="AJ15" s="367"/>
      <c r="AK15" s="367"/>
      <c r="AL15" s="367"/>
      <c r="AM15" s="368"/>
      <c r="AN15" s="8"/>
      <c r="AO15" s="409"/>
      <c r="AP15" s="410"/>
      <c r="AQ15" s="410"/>
      <c r="AR15" s="410"/>
      <c r="AS15" s="410"/>
      <c r="AT15" s="411"/>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row>
    <row r="16" spans="1:99" ht="15" customHeight="1" x14ac:dyDescent="0.3">
      <c r="A16" s="8"/>
      <c r="B16" s="395"/>
      <c r="C16" s="395"/>
      <c r="D16" s="396"/>
      <c r="E16" s="388"/>
      <c r="F16" s="389"/>
      <c r="G16" s="389"/>
      <c r="H16" s="389"/>
      <c r="I16" s="389"/>
      <c r="J16" s="357"/>
      <c r="K16" s="358"/>
      <c r="L16" s="358"/>
      <c r="M16" s="358"/>
      <c r="N16" s="358"/>
      <c r="O16" s="359"/>
      <c r="P16" s="357"/>
      <c r="Q16" s="358"/>
      <c r="R16" s="358"/>
      <c r="S16" s="358"/>
      <c r="T16" s="358"/>
      <c r="U16" s="359"/>
      <c r="V16" s="375"/>
      <c r="W16" s="376"/>
      <c r="X16" s="376"/>
      <c r="Y16" s="376"/>
      <c r="Z16" s="376"/>
      <c r="AA16" s="377"/>
      <c r="AB16" s="375"/>
      <c r="AC16" s="376"/>
      <c r="AD16" s="376"/>
      <c r="AE16" s="376"/>
      <c r="AF16" s="376"/>
      <c r="AG16" s="377"/>
      <c r="AH16" s="366"/>
      <c r="AI16" s="367"/>
      <c r="AJ16" s="367"/>
      <c r="AK16" s="367"/>
      <c r="AL16" s="367"/>
      <c r="AM16" s="368"/>
      <c r="AN16" s="8"/>
      <c r="AO16" s="409"/>
      <c r="AP16" s="410"/>
      <c r="AQ16" s="410"/>
      <c r="AR16" s="410"/>
      <c r="AS16" s="410"/>
      <c r="AT16" s="411"/>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row>
    <row r="17" spans="1:80" ht="15" customHeight="1" x14ac:dyDescent="0.3">
      <c r="A17" s="8"/>
      <c r="B17" s="395"/>
      <c r="C17" s="395"/>
      <c r="D17" s="396"/>
      <c r="E17" s="388"/>
      <c r="F17" s="389"/>
      <c r="G17" s="389"/>
      <c r="H17" s="389"/>
      <c r="I17" s="389"/>
      <c r="J17" s="357"/>
      <c r="K17" s="358"/>
      <c r="L17" s="358"/>
      <c r="M17" s="358"/>
      <c r="N17" s="358"/>
      <c r="O17" s="359"/>
      <c r="P17" s="357"/>
      <c r="Q17" s="358"/>
      <c r="R17" s="358"/>
      <c r="S17" s="358"/>
      <c r="T17" s="358"/>
      <c r="U17" s="359"/>
      <c r="V17" s="375"/>
      <c r="W17" s="376"/>
      <c r="X17" s="376"/>
      <c r="Y17" s="376"/>
      <c r="Z17" s="376"/>
      <c r="AA17" s="377"/>
      <c r="AB17" s="375"/>
      <c r="AC17" s="376"/>
      <c r="AD17" s="376"/>
      <c r="AE17" s="376"/>
      <c r="AF17" s="376"/>
      <c r="AG17" s="377"/>
      <c r="AH17" s="366"/>
      <c r="AI17" s="367"/>
      <c r="AJ17" s="367"/>
      <c r="AK17" s="367"/>
      <c r="AL17" s="367"/>
      <c r="AM17" s="368"/>
      <c r="AN17" s="8"/>
      <c r="AO17" s="409"/>
      <c r="AP17" s="410"/>
      <c r="AQ17" s="410"/>
      <c r="AR17" s="410"/>
      <c r="AS17" s="410"/>
      <c r="AT17" s="411"/>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row>
    <row r="18" spans="1:80" ht="15" customHeight="1" x14ac:dyDescent="0.3">
      <c r="A18" s="8"/>
      <c r="B18" s="395"/>
      <c r="C18" s="395"/>
      <c r="D18" s="396"/>
      <c r="E18" s="388"/>
      <c r="F18" s="389"/>
      <c r="G18" s="389"/>
      <c r="H18" s="389"/>
      <c r="I18" s="389"/>
      <c r="J18" s="357"/>
      <c r="K18" s="358"/>
      <c r="L18" s="358"/>
      <c r="M18" s="358"/>
      <c r="N18" s="358"/>
      <c r="O18" s="359"/>
      <c r="P18" s="357"/>
      <c r="Q18" s="358"/>
      <c r="R18" s="358"/>
      <c r="S18" s="358"/>
      <c r="T18" s="358"/>
      <c r="U18" s="359"/>
      <c r="V18" s="375"/>
      <c r="W18" s="376"/>
      <c r="X18" s="376"/>
      <c r="Y18" s="376"/>
      <c r="Z18" s="376"/>
      <c r="AA18" s="377"/>
      <c r="AB18" s="375"/>
      <c r="AC18" s="376"/>
      <c r="AD18" s="376" t="s">
        <v>200</v>
      </c>
      <c r="AE18" s="376"/>
      <c r="AF18" s="376"/>
      <c r="AG18" s="377"/>
      <c r="AH18" s="366"/>
      <c r="AI18" s="367"/>
      <c r="AJ18" s="367"/>
      <c r="AK18" s="367"/>
      <c r="AL18" s="367"/>
      <c r="AM18" s="368"/>
      <c r="AN18" s="8"/>
      <c r="AO18" s="409"/>
      <c r="AP18" s="410"/>
      <c r="AQ18" s="410"/>
      <c r="AR18" s="410"/>
      <c r="AS18" s="410"/>
      <c r="AT18" s="411"/>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row>
    <row r="19" spans="1:80" ht="15" customHeight="1" x14ac:dyDescent="0.3">
      <c r="A19" s="8"/>
      <c r="B19" s="395"/>
      <c r="C19" s="395"/>
      <c r="D19" s="396"/>
      <c r="E19" s="388"/>
      <c r="F19" s="389"/>
      <c r="G19" s="389"/>
      <c r="H19" s="389"/>
      <c r="I19" s="389"/>
      <c r="J19" s="357"/>
      <c r="K19" s="358"/>
      <c r="L19" s="358"/>
      <c r="M19" s="358"/>
      <c r="N19" s="358"/>
      <c r="O19" s="359"/>
      <c r="P19" s="357"/>
      <c r="Q19" s="358"/>
      <c r="R19" s="358"/>
      <c r="S19" s="358"/>
      <c r="T19" s="358"/>
      <c r="U19" s="359"/>
      <c r="V19" s="375"/>
      <c r="W19" s="376"/>
      <c r="X19" s="376"/>
      <c r="Y19" s="376"/>
      <c r="Z19" s="376"/>
      <c r="AA19" s="377"/>
      <c r="AB19" s="375"/>
      <c r="AC19" s="376"/>
      <c r="AD19" s="376"/>
      <c r="AE19" s="376"/>
      <c r="AF19" s="376"/>
      <c r="AG19" s="377"/>
      <c r="AH19" s="366"/>
      <c r="AI19" s="367"/>
      <c r="AJ19" s="367"/>
      <c r="AK19" s="367"/>
      <c r="AL19" s="367"/>
      <c r="AM19" s="368"/>
      <c r="AN19" s="8"/>
      <c r="AO19" s="409"/>
      <c r="AP19" s="410"/>
      <c r="AQ19" s="410"/>
      <c r="AR19" s="410"/>
      <c r="AS19" s="410"/>
      <c r="AT19" s="411"/>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row>
    <row r="20" spans="1:80" ht="15" customHeight="1" x14ac:dyDescent="0.3">
      <c r="A20" s="8"/>
      <c r="B20" s="395"/>
      <c r="C20" s="395"/>
      <c r="D20" s="396"/>
      <c r="E20" s="388"/>
      <c r="F20" s="389"/>
      <c r="G20" s="389"/>
      <c r="H20" s="389"/>
      <c r="I20" s="389"/>
      <c r="J20" s="357"/>
      <c r="K20" s="358"/>
      <c r="L20" s="358"/>
      <c r="M20" s="358"/>
      <c r="N20" s="358"/>
      <c r="O20" s="359"/>
      <c r="P20" s="357"/>
      <c r="Q20" s="358"/>
      <c r="R20" s="358"/>
      <c r="S20" s="358"/>
      <c r="T20" s="358"/>
      <c r="U20" s="359"/>
      <c r="V20" s="375"/>
      <c r="W20" s="376"/>
      <c r="X20" s="376"/>
      <c r="Y20" s="376"/>
      <c r="Z20" s="376"/>
      <c r="AA20" s="377"/>
      <c r="AB20" s="375"/>
      <c r="AC20" s="376"/>
      <c r="AD20" s="376"/>
      <c r="AE20" s="376"/>
      <c r="AF20" s="376"/>
      <c r="AG20" s="377"/>
      <c r="AH20" s="366"/>
      <c r="AI20" s="367"/>
      <c r="AJ20" s="367"/>
      <c r="AK20" s="367"/>
      <c r="AL20" s="367"/>
      <c r="AM20" s="368"/>
      <c r="AN20" s="8"/>
      <c r="AO20" s="409"/>
      <c r="AP20" s="410"/>
      <c r="AQ20" s="410"/>
      <c r="AR20" s="410"/>
      <c r="AS20" s="410"/>
      <c r="AT20" s="411"/>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row>
    <row r="21" spans="1:80" ht="15.75" customHeight="1" thickBot="1" x14ac:dyDescent="0.35">
      <c r="A21" s="8"/>
      <c r="B21" s="395"/>
      <c r="C21" s="395"/>
      <c r="D21" s="396"/>
      <c r="E21" s="391"/>
      <c r="F21" s="392"/>
      <c r="G21" s="392"/>
      <c r="H21" s="392"/>
      <c r="I21" s="392"/>
      <c r="J21" s="360"/>
      <c r="K21" s="361"/>
      <c r="L21" s="361"/>
      <c r="M21" s="361"/>
      <c r="N21" s="361"/>
      <c r="O21" s="362"/>
      <c r="P21" s="360"/>
      <c r="Q21" s="361"/>
      <c r="R21" s="361"/>
      <c r="S21" s="361"/>
      <c r="T21" s="361"/>
      <c r="U21" s="362"/>
      <c r="V21" s="378"/>
      <c r="W21" s="379"/>
      <c r="X21" s="379"/>
      <c r="Y21" s="379"/>
      <c r="Z21" s="379"/>
      <c r="AA21" s="380"/>
      <c r="AB21" s="378"/>
      <c r="AC21" s="379"/>
      <c r="AD21" s="379"/>
      <c r="AE21" s="379"/>
      <c r="AF21" s="379"/>
      <c r="AG21" s="380"/>
      <c r="AH21" s="369"/>
      <c r="AI21" s="370"/>
      <c r="AJ21" s="370"/>
      <c r="AK21" s="370"/>
      <c r="AL21" s="370"/>
      <c r="AM21" s="371"/>
      <c r="AN21" s="8"/>
      <c r="AO21" s="412"/>
      <c r="AP21" s="413"/>
      <c r="AQ21" s="413"/>
      <c r="AR21" s="413"/>
      <c r="AS21" s="413"/>
      <c r="AT21" s="414"/>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row>
    <row r="22" spans="1:80" x14ac:dyDescent="0.3">
      <c r="A22" s="8"/>
      <c r="B22" s="395"/>
      <c r="C22" s="395"/>
      <c r="D22" s="396"/>
      <c r="E22" s="385" t="s">
        <v>201</v>
      </c>
      <c r="F22" s="386"/>
      <c r="G22" s="386"/>
      <c r="H22" s="386"/>
      <c r="I22" s="387"/>
      <c r="J22" s="363"/>
      <c r="K22" s="364"/>
      <c r="L22" s="364"/>
      <c r="M22" s="364"/>
      <c r="N22" s="364"/>
      <c r="O22" s="365"/>
      <c r="P22" s="363"/>
      <c r="Q22" s="364"/>
      <c r="R22" s="364"/>
      <c r="S22" s="364"/>
      <c r="T22" s="364"/>
      <c r="U22" s="365"/>
      <c r="V22" s="363"/>
      <c r="W22" s="364"/>
      <c r="X22" s="364"/>
      <c r="Y22" s="364"/>
      <c r="Z22" s="364"/>
      <c r="AA22" s="365"/>
      <c r="AB22" s="381"/>
      <c r="AC22" s="382"/>
      <c r="AD22" s="382"/>
      <c r="AE22" s="382"/>
      <c r="AF22" s="382"/>
      <c r="AG22" s="383"/>
      <c r="AH22" s="372"/>
      <c r="AI22" s="373"/>
      <c r="AJ22" s="373"/>
      <c r="AK22" s="373"/>
      <c r="AL22" s="373"/>
      <c r="AM22" s="374"/>
      <c r="AN22" s="8"/>
      <c r="AO22" s="415" t="s">
        <v>133</v>
      </c>
      <c r="AP22" s="416"/>
      <c r="AQ22" s="416"/>
      <c r="AR22" s="416"/>
      <c r="AS22" s="416"/>
      <c r="AT22" s="417"/>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row>
    <row r="23" spans="1:80" x14ac:dyDescent="0.3">
      <c r="A23" s="8"/>
      <c r="B23" s="395"/>
      <c r="C23" s="395"/>
      <c r="D23" s="396"/>
      <c r="E23" s="388"/>
      <c r="F23" s="389"/>
      <c r="G23" s="389"/>
      <c r="H23" s="389"/>
      <c r="I23" s="390"/>
      <c r="J23" s="357"/>
      <c r="K23" s="358"/>
      <c r="L23" s="358"/>
      <c r="M23" s="358"/>
      <c r="N23" s="358"/>
      <c r="O23" s="359"/>
      <c r="P23" s="357"/>
      <c r="Q23" s="358"/>
      <c r="R23" s="358"/>
      <c r="S23" s="358"/>
      <c r="T23" s="358"/>
      <c r="U23" s="359"/>
      <c r="V23" s="357"/>
      <c r="W23" s="358"/>
      <c r="X23" s="358"/>
      <c r="Y23" s="358"/>
      <c r="Z23" s="358"/>
      <c r="AA23" s="359"/>
      <c r="AB23" s="375"/>
      <c r="AC23" s="376"/>
      <c r="AD23" s="376"/>
      <c r="AE23" s="376"/>
      <c r="AF23" s="376"/>
      <c r="AG23" s="377"/>
      <c r="AH23" s="366"/>
      <c r="AI23" s="367"/>
      <c r="AJ23" s="367"/>
      <c r="AK23" s="367"/>
      <c r="AL23" s="367"/>
      <c r="AM23" s="368"/>
      <c r="AN23" s="8"/>
      <c r="AO23" s="418"/>
      <c r="AP23" s="419"/>
      <c r="AQ23" s="419"/>
      <c r="AR23" s="419"/>
      <c r="AS23" s="419"/>
      <c r="AT23" s="420"/>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row>
    <row r="24" spans="1:80" x14ac:dyDescent="0.3">
      <c r="A24" s="8"/>
      <c r="B24" s="395"/>
      <c r="C24" s="395"/>
      <c r="D24" s="396"/>
      <c r="E24" s="388"/>
      <c r="F24" s="389"/>
      <c r="G24" s="389"/>
      <c r="H24" s="389"/>
      <c r="I24" s="390"/>
      <c r="J24" s="357"/>
      <c r="K24" s="358"/>
      <c r="L24" s="358"/>
      <c r="M24" s="358"/>
      <c r="N24" s="358"/>
      <c r="O24" s="359"/>
      <c r="P24" s="357"/>
      <c r="Q24" s="358"/>
      <c r="R24" s="358"/>
      <c r="S24" s="358"/>
      <c r="T24" s="358"/>
      <c r="U24" s="359"/>
      <c r="V24" s="357"/>
      <c r="W24" s="358"/>
      <c r="X24" s="358"/>
      <c r="Y24" s="358"/>
      <c r="Z24" s="358"/>
      <c r="AA24" s="359"/>
      <c r="AB24" s="375"/>
      <c r="AC24" s="376"/>
      <c r="AD24" s="376"/>
      <c r="AE24" s="376"/>
      <c r="AF24" s="376"/>
      <c r="AG24" s="377"/>
      <c r="AH24" s="366"/>
      <c r="AI24" s="367"/>
      <c r="AJ24" s="367"/>
      <c r="AK24" s="367"/>
      <c r="AL24" s="367"/>
      <c r="AM24" s="368"/>
      <c r="AN24" s="8"/>
      <c r="AO24" s="418"/>
      <c r="AP24" s="419"/>
      <c r="AQ24" s="419"/>
      <c r="AR24" s="419"/>
      <c r="AS24" s="419"/>
      <c r="AT24" s="420"/>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row>
    <row r="25" spans="1:80" x14ac:dyDescent="0.3">
      <c r="A25" s="8"/>
      <c r="B25" s="395"/>
      <c r="C25" s="395"/>
      <c r="D25" s="396"/>
      <c r="E25" s="388"/>
      <c r="F25" s="389"/>
      <c r="G25" s="389"/>
      <c r="H25" s="389"/>
      <c r="I25" s="390"/>
      <c r="J25" s="357"/>
      <c r="K25" s="358"/>
      <c r="L25" s="358"/>
      <c r="M25" s="358"/>
      <c r="N25" s="358"/>
      <c r="O25" s="359"/>
      <c r="P25" s="357"/>
      <c r="Q25" s="358"/>
      <c r="R25" s="358"/>
      <c r="S25" s="358"/>
      <c r="T25" s="358"/>
      <c r="U25" s="359"/>
      <c r="V25" s="357"/>
      <c r="W25" s="358"/>
      <c r="X25" s="358"/>
      <c r="Y25" s="358"/>
      <c r="Z25" s="358"/>
      <c r="AA25" s="359"/>
      <c r="AB25" s="375"/>
      <c r="AC25" s="376"/>
      <c r="AD25" s="376"/>
      <c r="AE25" s="376"/>
      <c r="AF25" s="376"/>
      <c r="AG25" s="377"/>
      <c r="AH25" s="366"/>
      <c r="AI25" s="367"/>
      <c r="AJ25" s="367"/>
      <c r="AK25" s="367"/>
      <c r="AL25" s="367"/>
      <c r="AM25" s="368"/>
      <c r="AN25" s="8"/>
      <c r="AO25" s="418"/>
      <c r="AP25" s="419"/>
      <c r="AQ25" s="419"/>
      <c r="AR25" s="419"/>
      <c r="AS25" s="419"/>
      <c r="AT25" s="420"/>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row>
    <row r="26" spans="1:80" x14ac:dyDescent="0.3">
      <c r="A26" s="8"/>
      <c r="B26" s="395"/>
      <c r="C26" s="395"/>
      <c r="D26" s="396"/>
      <c r="E26" s="388"/>
      <c r="F26" s="389"/>
      <c r="G26" s="389"/>
      <c r="H26" s="389"/>
      <c r="I26" s="390"/>
      <c r="J26" s="357"/>
      <c r="K26" s="358"/>
      <c r="L26" s="358"/>
      <c r="M26" s="358"/>
      <c r="N26" s="358"/>
      <c r="O26" s="359"/>
      <c r="P26" s="357"/>
      <c r="Q26" s="358"/>
      <c r="R26" s="358"/>
      <c r="S26" s="358"/>
      <c r="T26" s="358"/>
      <c r="U26" s="359"/>
      <c r="V26" s="357"/>
      <c r="W26" s="358"/>
      <c r="X26" s="358"/>
      <c r="Y26" s="358"/>
      <c r="Z26" s="358"/>
      <c r="AA26" s="359"/>
      <c r="AB26" s="375"/>
      <c r="AC26" s="376"/>
      <c r="AD26" s="376"/>
      <c r="AE26" s="376"/>
      <c r="AF26" s="376"/>
      <c r="AG26" s="377"/>
      <c r="AH26" s="366"/>
      <c r="AI26" s="367"/>
      <c r="AJ26" s="367"/>
      <c r="AK26" s="367"/>
      <c r="AL26" s="367"/>
      <c r="AM26" s="368"/>
      <c r="AN26" s="8"/>
      <c r="AO26" s="418"/>
      <c r="AP26" s="419"/>
      <c r="AQ26" s="419"/>
      <c r="AR26" s="419"/>
      <c r="AS26" s="419"/>
      <c r="AT26" s="420"/>
      <c r="AU26" s="8"/>
      <c r="AV26" s="8"/>
      <c r="AW26" s="8"/>
      <c r="AX26" s="8"/>
      <c r="AY26" s="8"/>
      <c r="AZ26" s="8"/>
      <c r="BA26" s="8"/>
      <c r="BB26" s="8"/>
      <c r="BC26" s="8"/>
      <c r="BD26" s="8"/>
      <c r="BE26" s="8"/>
      <c r="BF26" s="8"/>
      <c r="BG26" s="8"/>
      <c r="BH26" s="8"/>
      <c r="BI26" s="8"/>
      <c r="BJ26" s="8"/>
      <c r="BK26" s="8"/>
      <c r="BL26" s="8"/>
      <c r="BM26" s="8"/>
      <c r="BN26" s="8"/>
      <c r="BO26" s="8"/>
      <c r="BP26" s="8"/>
      <c r="BQ26" s="8"/>
      <c r="BR26" s="8"/>
      <c r="BS26" s="8"/>
      <c r="BT26" s="8"/>
      <c r="BU26" s="8"/>
      <c r="BV26" s="8"/>
      <c r="BW26" s="8"/>
      <c r="BX26" s="8"/>
      <c r="BY26" s="8"/>
      <c r="BZ26" s="8"/>
      <c r="CA26" s="8"/>
      <c r="CB26" s="8"/>
    </row>
    <row r="27" spans="1:80" x14ac:dyDescent="0.3">
      <c r="A27" s="8"/>
      <c r="B27" s="395"/>
      <c r="C27" s="395"/>
      <c r="D27" s="396"/>
      <c r="E27" s="388"/>
      <c r="F27" s="389"/>
      <c r="G27" s="389"/>
      <c r="H27" s="389"/>
      <c r="I27" s="390"/>
      <c r="J27" s="357"/>
      <c r="K27" s="358"/>
      <c r="L27" s="358"/>
      <c r="M27" s="358"/>
      <c r="N27" s="358"/>
      <c r="O27" s="359"/>
      <c r="P27" s="357"/>
      <c r="Q27" s="358"/>
      <c r="R27" s="358"/>
      <c r="S27" s="358"/>
      <c r="T27" s="358"/>
      <c r="U27" s="359"/>
      <c r="V27" s="357"/>
      <c r="W27" s="358"/>
      <c r="X27" s="358"/>
      <c r="Y27" s="358"/>
      <c r="Z27" s="358"/>
      <c r="AA27" s="359"/>
      <c r="AB27" s="375"/>
      <c r="AC27" s="376"/>
      <c r="AD27" s="376"/>
      <c r="AE27" s="376"/>
      <c r="AF27" s="376"/>
      <c r="AG27" s="377"/>
      <c r="AH27" s="366"/>
      <c r="AI27" s="367"/>
      <c r="AJ27" s="367"/>
      <c r="AK27" s="367"/>
      <c r="AL27" s="367"/>
      <c r="AM27" s="368"/>
      <c r="AN27" s="8"/>
      <c r="AO27" s="418"/>
      <c r="AP27" s="419"/>
      <c r="AQ27" s="419"/>
      <c r="AR27" s="419"/>
      <c r="AS27" s="419"/>
      <c r="AT27" s="420"/>
      <c r="AU27" s="8"/>
      <c r="AV27" s="8"/>
      <c r="AW27" s="8"/>
      <c r="AX27" s="8"/>
      <c r="AY27" s="8"/>
      <c r="AZ27" s="8"/>
      <c r="BA27" s="8"/>
      <c r="BB27" s="8"/>
      <c r="BC27" s="8"/>
      <c r="BD27" s="8"/>
      <c r="BE27" s="8"/>
      <c r="BF27" s="8"/>
      <c r="BG27" s="8"/>
      <c r="BH27" s="8"/>
      <c r="BI27" s="8"/>
      <c r="BJ27" s="8"/>
      <c r="BK27" s="8"/>
      <c r="BL27" s="8"/>
      <c r="BM27" s="8"/>
      <c r="BN27" s="8"/>
      <c r="BO27" s="8"/>
      <c r="BP27" s="8"/>
      <c r="BQ27" s="8"/>
      <c r="BR27" s="8"/>
      <c r="BS27" s="8"/>
      <c r="BT27" s="8"/>
      <c r="BU27" s="8"/>
      <c r="BV27" s="8"/>
      <c r="BW27" s="8"/>
      <c r="BX27" s="8"/>
      <c r="BY27" s="8"/>
      <c r="BZ27" s="8"/>
      <c r="CA27" s="8"/>
      <c r="CB27" s="8"/>
    </row>
    <row r="28" spans="1:80" x14ac:dyDescent="0.3">
      <c r="A28" s="8"/>
      <c r="B28" s="395"/>
      <c r="C28" s="395"/>
      <c r="D28" s="396"/>
      <c r="E28" s="388"/>
      <c r="F28" s="389"/>
      <c r="G28" s="389"/>
      <c r="H28" s="389"/>
      <c r="I28" s="390"/>
      <c r="J28" s="357"/>
      <c r="K28" s="358"/>
      <c r="L28" s="358"/>
      <c r="M28" s="358"/>
      <c r="N28" s="358"/>
      <c r="O28" s="359"/>
      <c r="P28" s="357"/>
      <c r="Q28" s="358"/>
      <c r="R28" s="358"/>
      <c r="S28" s="358"/>
      <c r="T28" s="358"/>
      <c r="U28" s="359"/>
      <c r="V28" s="357"/>
      <c r="W28" s="358"/>
      <c r="X28" s="358"/>
      <c r="Y28" s="358"/>
      <c r="Z28" s="358"/>
      <c r="AA28" s="359"/>
      <c r="AB28" s="375"/>
      <c r="AC28" s="376"/>
      <c r="AD28" s="376"/>
      <c r="AE28" s="376"/>
      <c r="AF28" s="376"/>
      <c r="AG28" s="377"/>
      <c r="AH28" s="366"/>
      <c r="AI28" s="367"/>
      <c r="AJ28" s="367"/>
      <c r="AK28" s="367"/>
      <c r="AL28" s="367"/>
      <c r="AM28" s="368"/>
      <c r="AN28" s="8"/>
      <c r="AO28" s="418"/>
      <c r="AP28" s="419"/>
      <c r="AQ28" s="419"/>
      <c r="AR28" s="419"/>
      <c r="AS28" s="419"/>
      <c r="AT28" s="420"/>
      <c r="AU28" s="8"/>
      <c r="AV28" s="8"/>
      <c r="AW28" s="8"/>
      <c r="AX28" s="8"/>
      <c r="AY28" s="8"/>
      <c r="AZ28" s="8"/>
      <c r="BA28" s="8"/>
      <c r="BB28" s="8"/>
      <c r="BC28" s="8"/>
      <c r="BD28" s="8"/>
      <c r="BE28" s="8"/>
      <c r="BF28" s="8"/>
      <c r="BG28" s="8"/>
      <c r="BH28" s="8"/>
      <c r="BI28" s="8"/>
      <c r="BJ28" s="8"/>
      <c r="BK28" s="8"/>
      <c r="BL28" s="8"/>
      <c r="BM28" s="8"/>
      <c r="BN28" s="8"/>
      <c r="BO28" s="8"/>
      <c r="BP28" s="8"/>
      <c r="BQ28" s="8"/>
      <c r="BR28" s="8"/>
      <c r="BS28" s="8"/>
      <c r="BT28" s="8"/>
      <c r="BU28" s="8"/>
      <c r="BV28" s="8"/>
      <c r="BW28" s="8"/>
      <c r="BX28" s="8"/>
      <c r="BY28" s="8"/>
      <c r="BZ28" s="8"/>
      <c r="CA28" s="8"/>
      <c r="CB28" s="8"/>
    </row>
    <row r="29" spans="1:80" ht="15" thickBot="1" x14ac:dyDescent="0.35">
      <c r="A29" s="8"/>
      <c r="B29" s="395"/>
      <c r="C29" s="395"/>
      <c r="D29" s="396"/>
      <c r="E29" s="391"/>
      <c r="F29" s="392"/>
      <c r="G29" s="392"/>
      <c r="H29" s="392"/>
      <c r="I29" s="393"/>
      <c r="J29" s="357"/>
      <c r="K29" s="358"/>
      <c r="L29" s="358"/>
      <c r="M29" s="358"/>
      <c r="N29" s="358"/>
      <c r="O29" s="359"/>
      <c r="P29" s="360"/>
      <c r="Q29" s="361"/>
      <c r="R29" s="361"/>
      <c r="S29" s="361"/>
      <c r="T29" s="361"/>
      <c r="U29" s="362"/>
      <c r="V29" s="360"/>
      <c r="W29" s="361"/>
      <c r="X29" s="361"/>
      <c r="Y29" s="361"/>
      <c r="Z29" s="361"/>
      <c r="AA29" s="362"/>
      <c r="AB29" s="378"/>
      <c r="AC29" s="379"/>
      <c r="AD29" s="379"/>
      <c r="AE29" s="379"/>
      <c r="AF29" s="379"/>
      <c r="AG29" s="380"/>
      <c r="AH29" s="369"/>
      <c r="AI29" s="370"/>
      <c r="AJ29" s="370"/>
      <c r="AK29" s="370"/>
      <c r="AL29" s="370"/>
      <c r="AM29" s="371"/>
      <c r="AN29" s="8"/>
      <c r="AO29" s="421"/>
      <c r="AP29" s="422"/>
      <c r="AQ29" s="422"/>
      <c r="AR29" s="422"/>
      <c r="AS29" s="422"/>
      <c r="AT29" s="423"/>
      <c r="AU29" s="8"/>
      <c r="AV29" s="8"/>
      <c r="AW29" s="8"/>
      <c r="AX29" s="8"/>
      <c r="AY29" s="8"/>
      <c r="AZ29" s="8"/>
      <c r="BA29" s="8"/>
      <c r="BB29" s="8"/>
      <c r="BC29" s="8"/>
      <c r="BD29" s="8"/>
      <c r="BE29" s="8"/>
      <c r="BF29" s="8"/>
      <c r="BG29" s="8"/>
      <c r="BH29" s="8"/>
      <c r="BI29" s="8"/>
      <c r="BJ29" s="8"/>
      <c r="BK29" s="8"/>
      <c r="BL29" s="8"/>
      <c r="BM29" s="8"/>
      <c r="BN29" s="8"/>
      <c r="BO29" s="8"/>
      <c r="BP29" s="8"/>
      <c r="BQ29" s="8"/>
      <c r="BR29" s="8"/>
      <c r="BS29" s="8"/>
      <c r="BT29" s="8"/>
      <c r="BU29" s="8"/>
      <c r="BV29" s="8"/>
      <c r="BW29" s="8"/>
      <c r="BX29" s="8"/>
      <c r="BY29" s="8"/>
      <c r="BZ29" s="8"/>
      <c r="CA29" s="8"/>
      <c r="CB29" s="8"/>
    </row>
    <row r="30" spans="1:80" x14ac:dyDescent="0.3">
      <c r="A30" s="8"/>
      <c r="B30" s="395"/>
      <c r="C30" s="395"/>
      <c r="D30" s="396"/>
      <c r="E30" s="385" t="s">
        <v>202</v>
      </c>
      <c r="F30" s="386"/>
      <c r="G30" s="386"/>
      <c r="H30" s="386"/>
      <c r="I30" s="386"/>
      <c r="J30" s="354"/>
      <c r="K30" s="355"/>
      <c r="L30" s="355"/>
      <c r="M30" s="355"/>
      <c r="N30" s="355"/>
      <c r="O30" s="356"/>
      <c r="P30" s="364"/>
      <c r="Q30" s="364"/>
      <c r="R30" s="364"/>
      <c r="S30" s="364"/>
      <c r="T30" s="364"/>
      <c r="U30" s="365"/>
      <c r="V30" s="363"/>
      <c r="W30" s="364"/>
      <c r="X30" s="364"/>
      <c r="Y30" s="364"/>
      <c r="Z30" s="364"/>
      <c r="AA30" s="365"/>
      <c r="AB30" s="381"/>
      <c r="AC30" s="382"/>
      <c r="AD30" s="382"/>
      <c r="AE30" s="382"/>
      <c r="AF30" s="382"/>
      <c r="AG30" s="383"/>
      <c r="AH30" s="372"/>
      <c r="AI30" s="373"/>
      <c r="AJ30" s="373"/>
      <c r="AK30" s="373"/>
      <c r="AL30" s="373"/>
      <c r="AM30" s="374"/>
      <c r="AN30" s="8"/>
      <c r="AO30" s="424" t="s">
        <v>203</v>
      </c>
      <c r="AP30" s="425"/>
      <c r="AQ30" s="425"/>
      <c r="AR30" s="425"/>
      <c r="AS30" s="425"/>
      <c r="AT30" s="426"/>
      <c r="AU30" s="8"/>
      <c r="AV30" s="8"/>
      <c r="AW30" s="8"/>
      <c r="AX30" s="8"/>
      <c r="AY30" s="8"/>
      <c r="AZ30" s="8"/>
      <c r="BA30" s="8"/>
      <c r="BB30" s="8"/>
      <c r="BC30" s="8"/>
      <c r="BD30" s="8"/>
      <c r="BE30" s="8"/>
      <c r="BF30" s="8"/>
      <c r="BG30" s="8"/>
      <c r="BH30" s="8"/>
      <c r="BI30" s="8"/>
      <c r="BJ30" s="8"/>
      <c r="BK30" s="8"/>
      <c r="BL30" s="8"/>
      <c r="BM30" s="8"/>
      <c r="BN30" s="8"/>
      <c r="BO30" s="8"/>
      <c r="BP30" s="8"/>
      <c r="BQ30" s="8"/>
      <c r="BR30" s="8"/>
      <c r="BS30" s="8"/>
      <c r="BT30" s="8"/>
      <c r="BU30" s="8"/>
      <c r="BV30" s="8"/>
      <c r="BW30" s="8"/>
      <c r="BX30" s="8"/>
      <c r="BY30" s="8"/>
      <c r="BZ30" s="8"/>
      <c r="CA30" s="8"/>
      <c r="CB30" s="8"/>
    </row>
    <row r="31" spans="1:80" x14ac:dyDescent="0.3">
      <c r="A31" s="8"/>
      <c r="B31" s="395"/>
      <c r="C31" s="395"/>
      <c r="D31" s="396"/>
      <c r="E31" s="388"/>
      <c r="F31" s="389"/>
      <c r="G31" s="389"/>
      <c r="H31" s="389"/>
      <c r="I31" s="389"/>
      <c r="J31" s="348"/>
      <c r="K31" s="349"/>
      <c r="L31" s="349"/>
      <c r="M31" s="349"/>
      <c r="N31" s="349"/>
      <c r="O31" s="350"/>
      <c r="P31" s="358"/>
      <c r="Q31" s="358"/>
      <c r="R31" s="358"/>
      <c r="S31" s="358"/>
      <c r="T31" s="358"/>
      <c r="U31" s="359"/>
      <c r="V31" s="357"/>
      <c r="W31" s="358"/>
      <c r="X31" s="358"/>
      <c r="Y31" s="358"/>
      <c r="Z31" s="358"/>
      <c r="AA31" s="359"/>
      <c r="AB31" s="375"/>
      <c r="AC31" s="376"/>
      <c r="AD31" s="376"/>
      <c r="AE31" s="376"/>
      <c r="AF31" s="376"/>
      <c r="AG31" s="377"/>
      <c r="AH31" s="366"/>
      <c r="AI31" s="367"/>
      <c r="AJ31" s="367"/>
      <c r="AK31" s="367"/>
      <c r="AL31" s="367"/>
      <c r="AM31" s="368"/>
      <c r="AN31" s="8"/>
      <c r="AO31" s="427"/>
      <c r="AP31" s="428"/>
      <c r="AQ31" s="428"/>
      <c r="AR31" s="428"/>
      <c r="AS31" s="428"/>
      <c r="AT31" s="429"/>
      <c r="AU31" s="8"/>
      <c r="AV31" s="8"/>
      <c r="AW31" s="8"/>
      <c r="AX31" s="8"/>
      <c r="AY31" s="8"/>
      <c r="AZ31" s="8"/>
      <c r="BA31" s="8"/>
      <c r="BB31" s="8"/>
      <c r="BC31" s="8"/>
      <c r="BD31" s="8"/>
      <c r="BE31" s="8"/>
      <c r="BF31" s="8"/>
      <c r="BG31" s="8"/>
      <c r="BH31" s="8"/>
      <c r="BI31" s="8"/>
      <c r="BJ31" s="8"/>
      <c r="BK31" s="8"/>
      <c r="BL31" s="8"/>
      <c r="BM31" s="8"/>
      <c r="BN31" s="8"/>
      <c r="BO31" s="8"/>
      <c r="BP31" s="8"/>
      <c r="BQ31" s="8"/>
      <c r="BR31" s="8"/>
      <c r="BS31" s="8"/>
      <c r="BT31" s="8"/>
      <c r="BU31" s="8"/>
      <c r="BV31" s="8"/>
      <c r="BW31" s="8"/>
      <c r="BX31" s="8"/>
      <c r="BY31" s="8"/>
      <c r="BZ31" s="8"/>
      <c r="CA31" s="8"/>
      <c r="CB31" s="8"/>
    </row>
    <row r="32" spans="1:80" x14ac:dyDescent="0.3">
      <c r="A32" s="8"/>
      <c r="B32" s="395"/>
      <c r="C32" s="395"/>
      <c r="D32" s="396"/>
      <c r="E32" s="388"/>
      <c r="F32" s="389"/>
      <c r="G32" s="389"/>
      <c r="H32" s="389"/>
      <c r="I32" s="389"/>
      <c r="J32" s="348"/>
      <c r="K32" s="349"/>
      <c r="L32" s="349"/>
      <c r="M32" s="349"/>
      <c r="N32" s="349"/>
      <c r="O32" s="350"/>
      <c r="P32" s="358"/>
      <c r="Q32" s="358"/>
      <c r="R32" s="358" t="s">
        <v>200</v>
      </c>
      <c r="S32" s="358"/>
      <c r="T32" s="358"/>
      <c r="U32" s="359"/>
      <c r="V32" s="357"/>
      <c r="W32" s="358"/>
      <c r="X32" s="358"/>
      <c r="Y32" s="358"/>
      <c r="Z32" s="358"/>
      <c r="AA32" s="359"/>
      <c r="AB32" s="375"/>
      <c r="AC32" s="376"/>
      <c r="AD32" s="376"/>
      <c r="AE32" s="376"/>
      <c r="AF32" s="376"/>
      <c r="AG32" s="377"/>
      <c r="AH32" s="366"/>
      <c r="AI32" s="367"/>
      <c r="AJ32" s="367"/>
      <c r="AK32" s="367"/>
      <c r="AL32" s="367"/>
      <c r="AM32" s="368"/>
      <c r="AN32" s="8"/>
      <c r="AO32" s="427"/>
      <c r="AP32" s="428"/>
      <c r="AQ32" s="428"/>
      <c r="AR32" s="428"/>
      <c r="AS32" s="428"/>
      <c r="AT32" s="429"/>
      <c r="AU32" s="8"/>
      <c r="AV32" s="8"/>
      <c r="AW32" s="8"/>
      <c r="AX32" s="8"/>
      <c r="AY32" s="8"/>
      <c r="AZ32" s="8"/>
      <c r="BA32" s="8"/>
      <c r="BB32" s="8"/>
      <c r="BC32" s="8"/>
      <c r="BD32" s="8"/>
      <c r="BE32" s="8"/>
      <c r="BF32" s="8"/>
      <c r="BG32" s="8"/>
      <c r="BH32" s="8"/>
      <c r="BI32" s="8"/>
      <c r="BJ32" s="8"/>
      <c r="BK32" s="8"/>
      <c r="BL32" s="8"/>
      <c r="BM32" s="8"/>
      <c r="BN32" s="8"/>
      <c r="BO32" s="8"/>
      <c r="BP32" s="8"/>
      <c r="BQ32" s="8"/>
      <c r="BR32" s="8"/>
      <c r="BS32" s="8"/>
      <c r="BT32" s="8"/>
      <c r="BU32" s="8"/>
      <c r="BV32" s="8"/>
      <c r="BW32" s="8"/>
      <c r="BX32" s="8"/>
      <c r="BY32" s="8"/>
      <c r="BZ32" s="8"/>
      <c r="CA32" s="8"/>
      <c r="CB32" s="8"/>
    </row>
    <row r="33" spans="1:80" x14ac:dyDescent="0.3">
      <c r="A33" s="8"/>
      <c r="B33" s="395"/>
      <c r="C33" s="395"/>
      <c r="D33" s="396"/>
      <c r="E33" s="388"/>
      <c r="F33" s="389"/>
      <c r="G33" s="389"/>
      <c r="H33" s="389"/>
      <c r="I33" s="389"/>
      <c r="J33" s="348"/>
      <c r="K33" s="349"/>
      <c r="L33" s="349"/>
      <c r="M33" s="349"/>
      <c r="N33" s="349"/>
      <c r="O33" s="350"/>
      <c r="P33" s="358"/>
      <c r="Q33" s="358"/>
      <c r="R33" s="358"/>
      <c r="S33" s="358"/>
      <c r="T33" s="358"/>
      <c r="U33" s="359"/>
      <c r="V33" s="357"/>
      <c r="W33" s="358"/>
      <c r="X33" s="358"/>
      <c r="Y33" s="358"/>
      <c r="Z33" s="358"/>
      <c r="AA33" s="359"/>
      <c r="AB33" s="375"/>
      <c r="AC33" s="376"/>
      <c r="AD33" s="376"/>
      <c r="AE33" s="376"/>
      <c r="AF33" s="376"/>
      <c r="AG33" s="377"/>
      <c r="AH33" s="366"/>
      <c r="AI33" s="367"/>
      <c r="AJ33" s="367"/>
      <c r="AK33" s="367"/>
      <c r="AL33" s="367"/>
      <c r="AM33" s="368"/>
      <c r="AN33" s="8"/>
      <c r="AO33" s="427"/>
      <c r="AP33" s="428"/>
      <c r="AQ33" s="428"/>
      <c r="AR33" s="428"/>
      <c r="AS33" s="428"/>
      <c r="AT33" s="429"/>
      <c r="AU33" s="8"/>
      <c r="AV33" s="8"/>
      <c r="AW33" s="8"/>
      <c r="AX33" s="8"/>
      <c r="AY33" s="8"/>
      <c r="AZ33" s="8"/>
      <c r="BA33" s="8"/>
      <c r="BB33" s="8"/>
      <c r="BC33" s="8"/>
      <c r="BD33" s="8"/>
      <c r="BE33" s="8"/>
      <c r="BF33" s="8"/>
      <c r="BG33" s="8"/>
      <c r="BH33" s="8"/>
      <c r="BI33" s="8"/>
      <c r="BJ33" s="8"/>
      <c r="BK33" s="8"/>
      <c r="BL33" s="8"/>
      <c r="BM33" s="8"/>
      <c r="BN33" s="8"/>
      <c r="BO33" s="8"/>
      <c r="BP33" s="8"/>
      <c r="BQ33" s="8"/>
      <c r="BR33" s="8"/>
      <c r="BS33" s="8"/>
      <c r="BT33" s="8"/>
      <c r="BU33" s="8"/>
      <c r="BV33" s="8"/>
      <c r="BW33" s="8"/>
      <c r="BX33" s="8"/>
      <c r="BY33" s="8"/>
      <c r="BZ33" s="8"/>
      <c r="CA33" s="8"/>
      <c r="CB33" s="8"/>
    </row>
    <row r="34" spans="1:80" x14ac:dyDescent="0.3">
      <c r="A34" s="8"/>
      <c r="B34" s="395"/>
      <c r="C34" s="395"/>
      <c r="D34" s="396"/>
      <c r="E34" s="388"/>
      <c r="F34" s="389"/>
      <c r="G34" s="389"/>
      <c r="H34" s="389"/>
      <c r="I34" s="389"/>
      <c r="J34" s="348"/>
      <c r="K34" s="349"/>
      <c r="L34" s="349"/>
      <c r="M34" s="349"/>
      <c r="N34" s="349"/>
      <c r="O34" s="350"/>
      <c r="P34" s="358"/>
      <c r="Q34" s="358"/>
      <c r="R34" s="358"/>
      <c r="S34" s="358"/>
      <c r="T34" s="358"/>
      <c r="U34" s="359"/>
      <c r="V34" s="357"/>
      <c r="W34" s="358"/>
      <c r="X34" s="358"/>
      <c r="Y34" s="358"/>
      <c r="Z34" s="358"/>
      <c r="AA34" s="359"/>
      <c r="AB34" s="375"/>
      <c r="AC34" s="376"/>
      <c r="AD34" s="376"/>
      <c r="AE34" s="376"/>
      <c r="AF34" s="376"/>
      <c r="AG34" s="377"/>
      <c r="AH34" s="366"/>
      <c r="AI34" s="367"/>
      <c r="AJ34" s="367"/>
      <c r="AK34" s="367"/>
      <c r="AL34" s="367"/>
      <c r="AM34" s="368"/>
      <c r="AN34" s="8"/>
      <c r="AO34" s="427"/>
      <c r="AP34" s="428"/>
      <c r="AQ34" s="428"/>
      <c r="AR34" s="428"/>
      <c r="AS34" s="428"/>
      <c r="AT34" s="429"/>
      <c r="AU34" s="8"/>
      <c r="AV34" s="8"/>
      <c r="AW34" s="8"/>
      <c r="AX34" s="8"/>
      <c r="AY34" s="8"/>
      <c r="AZ34" s="8"/>
      <c r="BA34" s="8"/>
      <c r="BB34" s="8"/>
      <c r="BC34" s="8"/>
      <c r="BD34" s="8"/>
      <c r="BE34" s="8"/>
      <c r="BF34" s="8"/>
      <c r="BG34" s="8"/>
      <c r="BH34" s="8"/>
      <c r="BI34" s="8"/>
      <c r="BJ34" s="8"/>
      <c r="BK34" s="8"/>
      <c r="BL34" s="8"/>
      <c r="BM34" s="8"/>
      <c r="BN34" s="8"/>
      <c r="BO34" s="8"/>
      <c r="BP34" s="8"/>
      <c r="BQ34" s="8"/>
      <c r="BR34" s="8"/>
      <c r="BS34" s="8"/>
      <c r="BT34" s="8"/>
      <c r="BU34" s="8"/>
      <c r="BV34" s="8"/>
      <c r="BW34" s="8"/>
      <c r="BX34" s="8"/>
      <c r="BY34" s="8"/>
      <c r="BZ34" s="8"/>
      <c r="CA34" s="8"/>
      <c r="CB34" s="8"/>
    </row>
    <row r="35" spans="1:80" x14ac:dyDescent="0.3">
      <c r="A35" s="8"/>
      <c r="B35" s="395"/>
      <c r="C35" s="395"/>
      <c r="D35" s="396"/>
      <c r="E35" s="388"/>
      <c r="F35" s="389"/>
      <c r="G35" s="389"/>
      <c r="H35" s="389"/>
      <c r="I35" s="389"/>
      <c r="J35" s="348"/>
      <c r="K35" s="349"/>
      <c r="L35" s="349"/>
      <c r="M35" s="349"/>
      <c r="N35" s="349"/>
      <c r="O35" s="350"/>
      <c r="P35" s="358"/>
      <c r="Q35" s="358"/>
      <c r="R35" s="358"/>
      <c r="S35" s="358"/>
      <c r="T35" s="358"/>
      <c r="U35" s="359"/>
      <c r="V35" s="357"/>
      <c r="W35" s="358"/>
      <c r="X35" s="358"/>
      <c r="Y35" s="358"/>
      <c r="Z35" s="358"/>
      <c r="AA35" s="359"/>
      <c r="AB35" s="375"/>
      <c r="AC35" s="376"/>
      <c r="AD35" s="376"/>
      <c r="AE35" s="376"/>
      <c r="AF35" s="376"/>
      <c r="AG35" s="377"/>
      <c r="AH35" s="366"/>
      <c r="AI35" s="367"/>
      <c r="AJ35" s="367"/>
      <c r="AK35" s="367"/>
      <c r="AL35" s="367"/>
      <c r="AM35" s="368"/>
      <c r="AN35" s="8"/>
      <c r="AO35" s="427"/>
      <c r="AP35" s="428"/>
      <c r="AQ35" s="428"/>
      <c r="AR35" s="428"/>
      <c r="AS35" s="428"/>
      <c r="AT35" s="429"/>
      <c r="AU35" s="8"/>
      <c r="AV35" s="8"/>
      <c r="AW35" s="8"/>
      <c r="AX35" s="8"/>
      <c r="AY35" s="8"/>
      <c r="AZ35" s="8"/>
      <c r="BA35" s="8"/>
      <c r="BB35" s="8"/>
      <c r="BC35" s="8"/>
      <c r="BD35" s="8"/>
      <c r="BE35" s="8"/>
      <c r="BF35" s="8"/>
      <c r="BG35" s="8"/>
      <c r="BH35" s="8"/>
      <c r="BI35" s="8"/>
      <c r="BJ35" s="8"/>
      <c r="BK35" s="8"/>
      <c r="BL35" s="8"/>
      <c r="BM35" s="8"/>
      <c r="BN35" s="8"/>
      <c r="BO35" s="8"/>
      <c r="BP35" s="8"/>
      <c r="BQ35" s="8"/>
      <c r="BR35" s="8"/>
      <c r="BS35" s="8"/>
      <c r="BT35" s="8"/>
      <c r="BU35" s="8"/>
      <c r="BV35" s="8"/>
      <c r="BW35" s="8"/>
      <c r="BX35" s="8"/>
      <c r="BY35" s="8"/>
      <c r="BZ35" s="8"/>
      <c r="CA35" s="8"/>
      <c r="CB35" s="8"/>
    </row>
    <row r="36" spans="1:80" x14ac:dyDescent="0.3">
      <c r="A36" s="8"/>
      <c r="B36" s="395"/>
      <c r="C36" s="395"/>
      <c r="D36" s="396"/>
      <c r="E36" s="388"/>
      <c r="F36" s="389"/>
      <c r="G36" s="389"/>
      <c r="H36" s="389"/>
      <c r="I36" s="389"/>
      <c r="J36" s="348"/>
      <c r="K36" s="349"/>
      <c r="L36" s="349"/>
      <c r="M36" s="349"/>
      <c r="N36" s="349"/>
      <c r="O36" s="350"/>
      <c r="P36" s="358"/>
      <c r="Q36" s="358"/>
      <c r="R36" s="358"/>
      <c r="S36" s="358"/>
      <c r="T36" s="358"/>
      <c r="U36" s="359"/>
      <c r="V36" s="357"/>
      <c r="W36" s="358"/>
      <c r="X36" s="358"/>
      <c r="Y36" s="358"/>
      <c r="Z36" s="358"/>
      <c r="AA36" s="359"/>
      <c r="AB36" s="375"/>
      <c r="AC36" s="376"/>
      <c r="AD36" s="376"/>
      <c r="AE36" s="376"/>
      <c r="AF36" s="376"/>
      <c r="AG36" s="377"/>
      <c r="AH36" s="366"/>
      <c r="AI36" s="367"/>
      <c r="AJ36" s="367"/>
      <c r="AK36" s="367"/>
      <c r="AL36" s="367"/>
      <c r="AM36" s="368"/>
      <c r="AN36" s="8"/>
      <c r="AO36" s="427"/>
      <c r="AP36" s="428"/>
      <c r="AQ36" s="428"/>
      <c r="AR36" s="428"/>
      <c r="AS36" s="428"/>
      <c r="AT36" s="429"/>
      <c r="AU36" s="8"/>
      <c r="AV36" s="8"/>
      <c r="AW36" s="8"/>
      <c r="AX36" s="8"/>
      <c r="AY36" s="8"/>
      <c r="AZ36" s="8"/>
      <c r="BA36" s="8"/>
      <c r="BB36" s="8"/>
      <c r="BC36" s="8"/>
      <c r="BD36" s="8"/>
      <c r="BE36" s="8"/>
      <c r="BF36" s="8"/>
      <c r="BG36" s="8"/>
      <c r="BH36" s="8"/>
      <c r="BI36" s="8"/>
      <c r="BJ36" s="8"/>
      <c r="BK36" s="8"/>
      <c r="BL36" s="8"/>
      <c r="BM36" s="8"/>
      <c r="BN36" s="8"/>
      <c r="BO36" s="8"/>
      <c r="BP36" s="8"/>
      <c r="BQ36" s="8"/>
      <c r="BR36" s="8"/>
      <c r="BS36" s="8"/>
      <c r="BT36" s="8"/>
      <c r="BU36" s="8"/>
      <c r="BV36" s="8"/>
      <c r="BW36" s="8"/>
      <c r="BX36" s="8"/>
      <c r="BY36" s="8"/>
      <c r="BZ36" s="8"/>
      <c r="CA36" s="8"/>
      <c r="CB36" s="8"/>
    </row>
    <row r="37" spans="1:80" ht="15" thickBot="1" x14ac:dyDescent="0.35">
      <c r="A37" s="8"/>
      <c r="B37" s="395"/>
      <c r="C37" s="395"/>
      <c r="D37" s="396"/>
      <c r="E37" s="391"/>
      <c r="F37" s="392"/>
      <c r="G37" s="392"/>
      <c r="H37" s="392"/>
      <c r="I37" s="392"/>
      <c r="J37" s="351"/>
      <c r="K37" s="352"/>
      <c r="L37" s="352"/>
      <c r="M37" s="352"/>
      <c r="N37" s="352"/>
      <c r="O37" s="353"/>
      <c r="P37" s="361"/>
      <c r="Q37" s="361"/>
      <c r="R37" s="361"/>
      <c r="S37" s="361"/>
      <c r="T37" s="361"/>
      <c r="U37" s="362"/>
      <c r="V37" s="360"/>
      <c r="W37" s="361"/>
      <c r="X37" s="361"/>
      <c r="Y37" s="361"/>
      <c r="Z37" s="361"/>
      <c r="AA37" s="362"/>
      <c r="AB37" s="378"/>
      <c r="AC37" s="379"/>
      <c r="AD37" s="379"/>
      <c r="AE37" s="379"/>
      <c r="AF37" s="379"/>
      <c r="AG37" s="380"/>
      <c r="AH37" s="369"/>
      <c r="AI37" s="370"/>
      <c r="AJ37" s="370"/>
      <c r="AK37" s="370"/>
      <c r="AL37" s="370"/>
      <c r="AM37" s="371"/>
      <c r="AN37" s="8"/>
      <c r="AO37" s="430"/>
      <c r="AP37" s="431"/>
      <c r="AQ37" s="431"/>
      <c r="AR37" s="431"/>
      <c r="AS37" s="431"/>
      <c r="AT37" s="432"/>
      <c r="AU37" s="8"/>
      <c r="AV37" s="8"/>
      <c r="AW37" s="8"/>
      <c r="AX37" s="8"/>
      <c r="AY37" s="8"/>
      <c r="AZ37" s="8"/>
      <c r="BA37" s="8"/>
      <c r="BB37" s="8"/>
      <c r="BC37" s="8"/>
      <c r="BD37" s="8"/>
      <c r="BE37" s="8"/>
      <c r="BF37" s="8"/>
      <c r="BG37" s="8"/>
      <c r="BH37" s="8"/>
      <c r="BI37" s="8"/>
      <c r="BJ37" s="8"/>
      <c r="BK37" s="8"/>
      <c r="BL37" s="8"/>
      <c r="BM37" s="8"/>
      <c r="BN37" s="8"/>
      <c r="BO37" s="8"/>
      <c r="BP37" s="8"/>
      <c r="BQ37" s="8"/>
      <c r="BR37" s="8"/>
      <c r="BS37" s="8"/>
      <c r="BT37" s="8"/>
      <c r="BU37" s="8"/>
      <c r="BV37" s="8"/>
      <c r="BW37" s="8"/>
      <c r="BX37" s="8"/>
      <c r="BY37" s="8"/>
      <c r="BZ37" s="8"/>
      <c r="CA37" s="8"/>
      <c r="CB37" s="8"/>
    </row>
    <row r="38" spans="1:80" x14ac:dyDescent="0.3">
      <c r="A38" s="8"/>
      <c r="B38" s="395"/>
      <c r="C38" s="395"/>
      <c r="D38" s="396"/>
      <c r="E38" s="385" t="s">
        <v>204</v>
      </c>
      <c r="F38" s="386"/>
      <c r="G38" s="386"/>
      <c r="H38" s="386"/>
      <c r="I38" s="387"/>
      <c r="J38" s="354"/>
      <c r="K38" s="355"/>
      <c r="L38" s="355"/>
      <c r="M38" s="355"/>
      <c r="N38" s="355"/>
      <c r="O38" s="356"/>
      <c r="P38" s="354"/>
      <c r="Q38" s="355"/>
      <c r="R38" s="355"/>
      <c r="S38" s="355"/>
      <c r="T38" s="355"/>
      <c r="U38" s="356"/>
      <c r="V38" s="363"/>
      <c r="W38" s="364"/>
      <c r="X38" s="364"/>
      <c r="Y38" s="364"/>
      <c r="Z38" s="364"/>
      <c r="AA38" s="365"/>
      <c r="AB38" s="381"/>
      <c r="AC38" s="382"/>
      <c r="AD38" s="382"/>
      <c r="AE38" s="382"/>
      <c r="AF38" s="382"/>
      <c r="AG38" s="383"/>
      <c r="AH38" s="372"/>
      <c r="AI38" s="373"/>
      <c r="AJ38" s="373"/>
      <c r="AK38" s="373"/>
      <c r="AL38" s="373"/>
      <c r="AM38" s="374"/>
      <c r="AN38" s="8"/>
      <c r="AO38" s="8"/>
      <c r="AP38" s="8"/>
      <c r="AQ38" s="8"/>
      <c r="AR38" s="8"/>
      <c r="AS38" s="8"/>
      <c r="AT38" s="8"/>
      <c r="AU38" s="8"/>
      <c r="AV38" s="8"/>
      <c r="AW38" s="8"/>
      <c r="AX38" s="8"/>
      <c r="AY38" s="8"/>
      <c r="AZ38" s="8"/>
      <c r="BA38" s="8"/>
      <c r="BB38" s="8"/>
      <c r="BC38" s="8"/>
      <c r="BD38" s="8"/>
      <c r="BE38" s="8"/>
      <c r="BF38" s="8"/>
      <c r="BG38" s="8"/>
      <c r="BH38" s="8"/>
      <c r="BI38" s="8"/>
      <c r="BJ38" s="8"/>
      <c r="BK38" s="8"/>
      <c r="BL38" s="8"/>
      <c r="BM38" s="8"/>
      <c r="BN38" s="8"/>
      <c r="BO38" s="8"/>
      <c r="BP38" s="8"/>
      <c r="BQ38" s="8"/>
      <c r="BR38" s="8"/>
      <c r="BS38" s="8"/>
      <c r="BT38" s="8"/>
      <c r="BU38" s="8"/>
      <c r="BV38" s="8"/>
      <c r="BW38" s="8"/>
      <c r="BX38" s="8"/>
      <c r="BY38" s="8"/>
      <c r="BZ38" s="8"/>
      <c r="CA38" s="8"/>
      <c r="CB38" s="8"/>
    </row>
    <row r="39" spans="1:80" x14ac:dyDescent="0.3">
      <c r="A39" s="8"/>
      <c r="B39" s="395"/>
      <c r="C39" s="395"/>
      <c r="D39" s="396"/>
      <c r="E39" s="388"/>
      <c r="F39" s="389"/>
      <c r="G39" s="389"/>
      <c r="H39" s="389"/>
      <c r="I39" s="390"/>
      <c r="J39" s="348"/>
      <c r="K39" s="349"/>
      <c r="L39" s="349"/>
      <c r="M39" s="349"/>
      <c r="N39" s="349"/>
      <c r="O39" s="350"/>
      <c r="P39" s="348"/>
      <c r="Q39" s="349"/>
      <c r="R39" s="349"/>
      <c r="S39" s="349"/>
      <c r="T39" s="349"/>
      <c r="U39" s="350"/>
      <c r="V39" s="357"/>
      <c r="W39" s="358"/>
      <c r="X39" s="358"/>
      <c r="Y39" s="358"/>
      <c r="Z39" s="358"/>
      <c r="AA39" s="359"/>
      <c r="AB39" s="375"/>
      <c r="AC39" s="376"/>
      <c r="AD39" s="376"/>
      <c r="AE39" s="376"/>
      <c r="AF39" s="376"/>
      <c r="AG39" s="377"/>
      <c r="AH39" s="366"/>
      <c r="AI39" s="367"/>
      <c r="AJ39" s="367"/>
      <c r="AK39" s="367"/>
      <c r="AL39" s="367"/>
      <c r="AM39" s="368"/>
      <c r="AN39" s="8"/>
      <c r="AO39" s="8"/>
      <c r="AP39" s="8"/>
      <c r="AQ39" s="8"/>
      <c r="AR39" s="8"/>
      <c r="AS39" s="8"/>
      <c r="AT39" s="8"/>
      <c r="AU39" s="8"/>
      <c r="AV39" s="8"/>
      <c r="AW39" s="8"/>
      <c r="AX39" s="8"/>
      <c r="AY39" s="8"/>
      <c r="AZ39" s="8"/>
      <c r="BA39" s="8"/>
      <c r="BB39" s="8"/>
      <c r="BC39" s="8"/>
      <c r="BD39" s="8"/>
      <c r="BE39" s="8"/>
      <c r="BF39" s="8"/>
      <c r="BG39" s="8"/>
      <c r="BH39" s="8"/>
      <c r="BI39" s="8"/>
      <c r="BJ39" s="8"/>
      <c r="BK39" s="8"/>
      <c r="BL39" s="8"/>
      <c r="BM39" s="8"/>
      <c r="BN39" s="8"/>
      <c r="BO39" s="8"/>
      <c r="BP39" s="8"/>
      <c r="BQ39" s="8"/>
      <c r="BR39" s="8"/>
      <c r="BS39" s="8"/>
      <c r="BT39" s="8"/>
      <c r="BU39" s="8"/>
      <c r="BV39" s="8"/>
      <c r="BW39" s="8"/>
      <c r="BX39" s="8"/>
      <c r="BY39" s="8"/>
      <c r="BZ39" s="8"/>
      <c r="CA39" s="8"/>
      <c r="CB39" s="8"/>
    </row>
    <row r="40" spans="1:80" x14ac:dyDescent="0.3">
      <c r="A40" s="8"/>
      <c r="B40" s="395"/>
      <c r="C40" s="395"/>
      <c r="D40" s="396"/>
      <c r="E40" s="388"/>
      <c r="F40" s="389"/>
      <c r="G40" s="389"/>
      <c r="H40" s="389"/>
      <c r="I40" s="390"/>
      <c r="J40" s="348"/>
      <c r="K40" s="349"/>
      <c r="L40" s="349"/>
      <c r="M40" s="349"/>
      <c r="N40" s="349"/>
      <c r="O40" s="350"/>
      <c r="P40" s="348"/>
      <c r="Q40" s="349"/>
      <c r="R40" s="349"/>
      <c r="S40" s="349"/>
      <c r="T40" s="349"/>
      <c r="U40" s="350"/>
      <c r="V40" s="357"/>
      <c r="W40" s="358"/>
      <c r="X40" s="358"/>
      <c r="Y40" s="358"/>
      <c r="Z40" s="358"/>
      <c r="AA40" s="359"/>
      <c r="AB40" s="375"/>
      <c r="AC40" s="376"/>
      <c r="AD40" s="376"/>
      <c r="AE40" s="376"/>
      <c r="AF40" s="376"/>
      <c r="AG40" s="377"/>
      <c r="AH40" s="366"/>
      <c r="AI40" s="367"/>
      <c r="AJ40" s="367"/>
      <c r="AK40" s="367"/>
      <c r="AL40" s="367"/>
      <c r="AM40" s="368"/>
      <c r="AN40" s="8"/>
      <c r="AO40" s="8"/>
      <c r="AP40" s="8"/>
      <c r="AQ40" s="8"/>
      <c r="AR40" s="8"/>
      <c r="AS40" s="8"/>
      <c r="AT40" s="8"/>
      <c r="AU40" s="8"/>
      <c r="AV40" s="8"/>
      <c r="AW40" s="8"/>
      <c r="AX40" s="8"/>
      <c r="AY40" s="8"/>
      <c r="AZ40" s="8"/>
      <c r="BA40" s="8"/>
      <c r="BB40" s="8"/>
      <c r="BC40" s="8"/>
      <c r="BD40" s="8"/>
      <c r="BE40" s="8"/>
      <c r="BF40" s="8"/>
      <c r="BG40" s="8"/>
      <c r="BH40" s="8"/>
      <c r="BI40" s="8"/>
      <c r="BJ40" s="8"/>
      <c r="BK40" s="8"/>
      <c r="BL40" s="8"/>
      <c r="BM40" s="8"/>
      <c r="BN40" s="8"/>
      <c r="BO40" s="8"/>
      <c r="BP40" s="8"/>
      <c r="BQ40" s="8"/>
      <c r="BR40" s="8"/>
      <c r="BS40" s="8"/>
      <c r="BT40" s="8"/>
      <c r="BU40" s="8"/>
      <c r="BV40" s="8"/>
      <c r="BW40" s="8"/>
      <c r="BX40" s="8"/>
      <c r="BY40" s="8"/>
      <c r="BZ40" s="8"/>
      <c r="CA40" s="8"/>
      <c r="CB40" s="8"/>
    </row>
    <row r="41" spans="1:80" x14ac:dyDescent="0.3">
      <c r="A41" s="8"/>
      <c r="B41" s="395"/>
      <c r="C41" s="395"/>
      <c r="D41" s="396"/>
      <c r="E41" s="388"/>
      <c r="F41" s="389"/>
      <c r="G41" s="389"/>
      <c r="H41" s="389"/>
      <c r="I41" s="390"/>
      <c r="J41" s="348"/>
      <c r="K41" s="349"/>
      <c r="L41" s="349"/>
      <c r="M41" s="349"/>
      <c r="N41" s="349"/>
      <c r="O41" s="350"/>
      <c r="P41" s="348"/>
      <c r="Q41" s="349"/>
      <c r="R41" s="349"/>
      <c r="S41" s="349"/>
      <c r="T41" s="349"/>
      <c r="U41" s="350"/>
      <c r="V41" s="357"/>
      <c r="W41" s="358"/>
      <c r="X41" s="358"/>
      <c r="Y41" s="358"/>
      <c r="Z41" s="358"/>
      <c r="AA41" s="359"/>
      <c r="AB41" s="375"/>
      <c r="AC41" s="376"/>
      <c r="AD41" s="376"/>
      <c r="AE41" s="376"/>
      <c r="AF41" s="376"/>
      <c r="AG41" s="377"/>
      <c r="AH41" s="366"/>
      <c r="AI41" s="367"/>
      <c r="AJ41" s="367"/>
      <c r="AK41" s="367"/>
      <c r="AL41" s="367"/>
      <c r="AM41" s="368"/>
      <c r="AN41" s="8"/>
      <c r="AO41" s="8"/>
      <c r="AP41" s="8"/>
      <c r="AQ41" s="8"/>
      <c r="AR41" s="8"/>
      <c r="AS41" s="8"/>
      <c r="AT41" s="8"/>
      <c r="AU41" s="8"/>
      <c r="AV41" s="8"/>
      <c r="AW41" s="8"/>
      <c r="AX41" s="8"/>
      <c r="AY41" s="8"/>
      <c r="AZ41" s="8"/>
      <c r="BA41" s="8"/>
      <c r="BB41" s="8"/>
      <c r="BC41" s="8"/>
      <c r="BD41" s="8"/>
      <c r="BE41" s="8"/>
      <c r="BF41" s="8"/>
      <c r="BG41" s="8"/>
      <c r="BH41" s="8"/>
      <c r="BI41" s="8"/>
      <c r="BJ41" s="8"/>
      <c r="BK41" s="8"/>
      <c r="BL41" s="8"/>
      <c r="BM41" s="8"/>
      <c r="BN41" s="8"/>
      <c r="BO41" s="8"/>
      <c r="BP41" s="8"/>
      <c r="BQ41" s="8"/>
      <c r="BR41" s="8"/>
      <c r="BS41" s="8"/>
      <c r="BT41" s="8"/>
      <c r="BU41" s="8"/>
      <c r="BV41" s="8"/>
      <c r="BW41" s="8"/>
      <c r="BX41" s="8"/>
      <c r="BY41" s="8"/>
      <c r="BZ41" s="8"/>
      <c r="CA41" s="8"/>
      <c r="CB41" s="8"/>
    </row>
    <row r="42" spans="1:80" x14ac:dyDescent="0.3">
      <c r="A42" s="8"/>
      <c r="B42" s="395"/>
      <c r="C42" s="395"/>
      <c r="D42" s="396"/>
      <c r="E42" s="388"/>
      <c r="F42" s="389"/>
      <c r="G42" s="389"/>
      <c r="H42" s="389"/>
      <c r="I42" s="390"/>
      <c r="J42" s="348"/>
      <c r="K42" s="349"/>
      <c r="L42" s="349"/>
      <c r="M42" s="349"/>
      <c r="N42" s="349"/>
      <c r="O42" s="350"/>
      <c r="P42" s="348"/>
      <c r="Q42" s="349"/>
      <c r="R42" s="349"/>
      <c r="S42" s="349"/>
      <c r="T42" s="349"/>
      <c r="U42" s="350"/>
      <c r="V42" s="357"/>
      <c r="W42" s="358"/>
      <c r="X42" s="358"/>
      <c r="Y42" s="358"/>
      <c r="Z42" s="358"/>
      <c r="AA42" s="359"/>
      <c r="AB42" s="375"/>
      <c r="AC42" s="376"/>
      <c r="AD42" s="376"/>
      <c r="AE42" s="376"/>
      <c r="AF42" s="376"/>
      <c r="AG42" s="377"/>
      <c r="AH42" s="366"/>
      <c r="AI42" s="367"/>
      <c r="AJ42" s="367"/>
      <c r="AK42" s="367"/>
      <c r="AL42" s="367"/>
      <c r="AM42" s="368"/>
      <c r="AN42" s="8"/>
      <c r="AO42" s="8"/>
      <c r="AP42" s="8"/>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8"/>
      <c r="BW42" s="8"/>
      <c r="BX42" s="8"/>
      <c r="BY42" s="8"/>
      <c r="BZ42" s="8"/>
      <c r="CA42" s="8"/>
      <c r="CB42" s="8"/>
    </row>
    <row r="43" spans="1:80" x14ac:dyDescent="0.3">
      <c r="A43" s="8"/>
      <c r="B43" s="395"/>
      <c r="C43" s="395"/>
      <c r="D43" s="396"/>
      <c r="E43" s="388"/>
      <c r="F43" s="389"/>
      <c r="G43" s="389"/>
      <c r="H43" s="389"/>
      <c r="I43" s="390"/>
      <c r="J43" s="348"/>
      <c r="K43" s="349"/>
      <c r="L43" s="349"/>
      <c r="M43" s="349"/>
      <c r="N43" s="349"/>
      <c r="O43" s="350"/>
      <c r="P43" s="348"/>
      <c r="Q43" s="349"/>
      <c r="R43" s="349"/>
      <c r="S43" s="349"/>
      <c r="T43" s="349"/>
      <c r="U43" s="350"/>
      <c r="V43" s="357"/>
      <c r="W43" s="358"/>
      <c r="X43" s="358"/>
      <c r="Y43" s="358"/>
      <c r="Z43" s="358"/>
      <c r="AA43" s="359"/>
      <c r="AB43" s="375"/>
      <c r="AC43" s="376"/>
      <c r="AD43" s="376"/>
      <c r="AE43" s="376"/>
      <c r="AF43" s="376"/>
      <c r="AG43" s="377"/>
      <c r="AH43" s="366"/>
      <c r="AI43" s="367"/>
      <c r="AJ43" s="367"/>
      <c r="AK43" s="367"/>
      <c r="AL43" s="367"/>
      <c r="AM43" s="368"/>
      <c r="AN43" s="8"/>
      <c r="AO43" s="8"/>
      <c r="AP43" s="8"/>
      <c r="AQ43" s="8"/>
      <c r="AR43" s="8"/>
      <c r="AS43" s="8"/>
      <c r="AT43" s="8"/>
      <c r="AU43" s="8"/>
      <c r="AV43" s="8"/>
      <c r="AW43" s="8"/>
      <c r="AX43" s="8"/>
      <c r="AY43" s="8"/>
      <c r="AZ43" s="8"/>
      <c r="BA43" s="8"/>
      <c r="BB43" s="8"/>
      <c r="BC43" s="8"/>
      <c r="BD43" s="8"/>
      <c r="BE43" s="8"/>
      <c r="BF43" s="8"/>
      <c r="BG43" s="8"/>
      <c r="BH43" s="8"/>
      <c r="BI43" s="8"/>
      <c r="BJ43" s="8"/>
      <c r="BK43" s="8"/>
      <c r="BL43" s="8"/>
      <c r="BM43" s="8"/>
      <c r="BN43" s="8"/>
      <c r="BO43" s="8"/>
      <c r="BP43" s="8"/>
      <c r="BQ43" s="8"/>
      <c r="BR43" s="8"/>
      <c r="BS43" s="8"/>
      <c r="BT43" s="8"/>
      <c r="BU43" s="8"/>
      <c r="BV43" s="8"/>
      <c r="BW43" s="8"/>
      <c r="BX43" s="8"/>
      <c r="BY43" s="8"/>
      <c r="BZ43" s="8"/>
      <c r="CA43" s="8"/>
      <c r="CB43" s="8"/>
    </row>
    <row r="44" spans="1:80" x14ac:dyDescent="0.3">
      <c r="A44" s="8"/>
      <c r="B44" s="395"/>
      <c r="C44" s="395"/>
      <c r="D44" s="396"/>
      <c r="E44" s="388"/>
      <c r="F44" s="389"/>
      <c r="G44" s="389"/>
      <c r="H44" s="389"/>
      <c r="I44" s="390"/>
      <c r="J44" s="348"/>
      <c r="K44" s="349"/>
      <c r="L44" s="349"/>
      <c r="M44" s="349"/>
      <c r="N44" s="349"/>
      <c r="O44" s="350"/>
      <c r="P44" s="348"/>
      <c r="Q44" s="349"/>
      <c r="R44" s="349"/>
      <c r="S44" s="349"/>
      <c r="T44" s="349"/>
      <c r="U44" s="350"/>
      <c r="V44" s="357"/>
      <c r="W44" s="358"/>
      <c r="X44" s="358"/>
      <c r="Y44" s="358"/>
      <c r="Z44" s="358"/>
      <c r="AA44" s="359"/>
      <c r="AB44" s="375"/>
      <c r="AC44" s="376"/>
      <c r="AD44" s="376"/>
      <c r="AE44" s="376"/>
      <c r="AF44" s="376"/>
      <c r="AG44" s="377"/>
      <c r="AH44" s="366"/>
      <c r="AI44" s="367"/>
      <c r="AJ44" s="367"/>
      <c r="AK44" s="367"/>
      <c r="AL44" s="367"/>
      <c r="AM44" s="368"/>
      <c r="AN44" s="8"/>
      <c r="AO44" s="8"/>
      <c r="AP44" s="8"/>
      <c r="AQ44" s="8"/>
      <c r="AR44" s="8"/>
      <c r="AS44" s="8"/>
      <c r="AT44" s="8"/>
      <c r="AU44" s="8"/>
      <c r="AV44" s="8"/>
      <c r="AW44" s="8"/>
      <c r="AX44" s="8"/>
      <c r="AY44" s="8"/>
      <c r="AZ44" s="8"/>
      <c r="BA44" s="8"/>
      <c r="BB44" s="8"/>
      <c r="BC44" s="8"/>
      <c r="BD44" s="8"/>
      <c r="BE44" s="8"/>
      <c r="BF44" s="8"/>
      <c r="BG44" s="8"/>
      <c r="BH44" s="8"/>
      <c r="BI44" s="8"/>
      <c r="BJ44" s="8"/>
      <c r="BK44" s="8"/>
      <c r="BL44" s="8"/>
      <c r="BM44" s="8"/>
      <c r="BN44" s="8"/>
      <c r="BO44" s="8"/>
      <c r="BP44" s="8"/>
      <c r="BQ44" s="8"/>
      <c r="BR44" s="8"/>
      <c r="BS44" s="8"/>
      <c r="BT44" s="8"/>
      <c r="BU44" s="8"/>
      <c r="BV44" s="8"/>
      <c r="BW44" s="8"/>
      <c r="BX44" s="8"/>
      <c r="BY44" s="8"/>
      <c r="BZ44" s="8"/>
      <c r="CA44" s="8"/>
      <c r="CB44" s="8"/>
    </row>
    <row r="45" spans="1:80" ht="15" thickBot="1" x14ac:dyDescent="0.35">
      <c r="A45" s="8"/>
      <c r="B45" s="395"/>
      <c r="C45" s="395"/>
      <c r="D45" s="396"/>
      <c r="E45" s="391"/>
      <c r="F45" s="392"/>
      <c r="G45" s="392"/>
      <c r="H45" s="392"/>
      <c r="I45" s="393"/>
      <c r="J45" s="351"/>
      <c r="K45" s="352"/>
      <c r="L45" s="352"/>
      <c r="M45" s="352"/>
      <c r="N45" s="352"/>
      <c r="O45" s="353"/>
      <c r="P45" s="351"/>
      <c r="Q45" s="352"/>
      <c r="R45" s="352"/>
      <c r="S45" s="352"/>
      <c r="T45" s="352"/>
      <c r="U45" s="353"/>
      <c r="V45" s="360"/>
      <c r="W45" s="361"/>
      <c r="X45" s="361"/>
      <c r="Y45" s="361"/>
      <c r="Z45" s="361"/>
      <c r="AA45" s="362"/>
      <c r="AB45" s="378"/>
      <c r="AC45" s="379"/>
      <c r="AD45" s="379"/>
      <c r="AE45" s="379"/>
      <c r="AF45" s="379"/>
      <c r="AG45" s="380"/>
      <c r="AH45" s="369"/>
      <c r="AI45" s="370"/>
      <c r="AJ45" s="370"/>
      <c r="AK45" s="370"/>
      <c r="AL45" s="370"/>
      <c r="AM45" s="371"/>
      <c r="AN45" s="8"/>
      <c r="AO45" s="8"/>
      <c r="AP45" s="8"/>
      <c r="AQ45" s="8"/>
      <c r="AR45" s="8"/>
      <c r="AS45" s="8"/>
      <c r="AT45" s="8"/>
      <c r="AU45" s="8"/>
      <c r="AV45" s="8"/>
      <c r="AW45" s="8"/>
      <c r="AX45" s="8"/>
      <c r="AY45" s="8"/>
      <c r="AZ45" s="8"/>
      <c r="BA45" s="8"/>
      <c r="BB45" s="8"/>
      <c r="BC45" s="8"/>
      <c r="BD45" s="8"/>
      <c r="BE45" s="8"/>
      <c r="BF45" s="8"/>
      <c r="BG45" s="8"/>
      <c r="BH45" s="8"/>
      <c r="BI45" s="8"/>
      <c r="BJ45" s="8"/>
      <c r="BK45" s="8"/>
      <c r="BL45" s="8"/>
      <c r="BM45" s="8"/>
      <c r="BN45" s="8"/>
      <c r="BO45" s="8"/>
      <c r="BP45" s="8"/>
      <c r="BQ45" s="8"/>
      <c r="BR45" s="8"/>
      <c r="BS45" s="8"/>
      <c r="BT45" s="8"/>
      <c r="BU45" s="8"/>
      <c r="BV45" s="8"/>
      <c r="BW45" s="8"/>
      <c r="BX45" s="8"/>
      <c r="BY45" s="8"/>
      <c r="BZ45" s="8"/>
      <c r="CA45" s="8"/>
      <c r="CB45" s="8"/>
    </row>
    <row r="46" spans="1:80" x14ac:dyDescent="0.3">
      <c r="A46" s="8"/>
      <c r="B46" s="8"/>
      <c r="C46" s="8"/>
      <c r="D46" s="8"/>
      <c r="E46" s="8"/>
      <c r="F46" s="8"/>
      <c r="G46" s="8"/>
      <c r="H46" s="8"/>
      <c r="I46" s="8"/>
      <c r="J46" s="385" t="s">
        <v>205</v>
      </c>
      <c r="K46" s="386"/>
      <c r="L46" s="386"/>
      <c r="M46" s="386"/>
      <c r="N46" s="386"/>
      <c r="O46" s="387"/>
      <c r="P46" s="385" t="s">
        <v>206</v>
      </c>
      <c r="Q46" s="386"/>
      <c r="R46" s="386"/>
      <c r="S46" s="386"/>
      <c r="T46" s="386"/>
      <c r="U46" s="387"/>
      <c r="V46" s="385" t="s">
        <v>207</v>
      </c>
      <c r="W46" s="386"/>
      <c r="X46" s="386"/>
      <c r="Y46" s="386"/>
      <c r="Z46" s="386"/>
      <c r="AA46" s="387"/>
      <c r="AB46" s="385" t="s">
        <v>208</v>
      </c>
      <c r="AC46" s="394"/>
      <c r="AD46" s="386"/>
      <c r="AE46" s="386"/>
      <c r="AF46" s="386"/>
      <c r="AG46" s="387"/>
      <c r="AH46" s="385" t="s">
        <v>209</v>
      </c>
      <c r="AI46" s="386"/>
      <c r="AJ46" s="386"/>
      <c r="AK46" s="386"/>
      <c r="AL46" s="386"/>
      <c r="AM46" s="387"/>
      <c r="AN46" s="8"/>
      <c r="AO46" s="8"/>
      <c r="AP46" s="8"/>
      <c r="AQ46" s="8"/>
      <c r="AR46" s="8"/>
      <c r="AS46" s="8"/>
      <c r="AT46" s="8"/>
      <c r="AU46" s="8"/>
      <c r="AV46" s="8"/>
      <c r="AW46" s="8"/>
      <c r="AX46" s="8"/>
      <c r="AY46" s="8"/>
      <c r="AZ46" s="8"/>
      <c r="BA46" s="8"/>
      <c r="BB46" s="8"/>
      <c r="BC46" s="8"/>
      <c r="BD46" s="8"/>
      <c r="BE46" s="8"/>
      <c r="BF46" s="8"/>
      <c r="BG46" s="8"/>
      <c r="BH46" s="8"/>
      <c r="BI46" s="8"/>
      <c r="BJ46" s="8"/>
      <c r="BK46" s="8"/>
      <c r="BL46" s="8"/>
      <c r="BM46" s="8"/>
      <c r="BN46" s="8"/>
      <c r="BO46" s="8"/>
      <c r="BP46" s="8"/>
      <c r="BQ46" s="8"/>
      <c r="BR46" s="8"/>
      <c r="BS46" s="8"/>
      <c r="BT46" s="8"/>
      <c r="BU46" s="8"/>
      <c r="BV46" s="8"/>
      <c r="BW46" s="8"/>
      <c r="BX46" s="8"/>
      <c r="BY46" s="8"/>
      <c r="BZ46" s="8"/>
      <c r="CA46" s="8"/>
      <c r="CB46" s="8"/>
    </row>
    <row r="47" spans="1:80" x14ac:dyDescent="0.3">
      <c r="A47" s="8"/>
      <c r="B47" s="8"/>
      <c r="C47" s="8"/>
      <c r="D47" s="8"/>
      <c r="E47" s="8"/>
      <c r="F47" s="8"/>
      <c r="G47" s="8"/>
      <c r="H47" s="8"/>
      <c r="I47" s="8"/>
      <c r="J47" s="388"/>
      <c r="K47" s="389"/>
      <c r="L47" s="389"/>
      <c r="M47" s="389"/>
      <c r="N47" s="389"/>
      <c r="O47" s="390"/>
      <c r="P47" s="388"/>
      <c r="Q47" s="389"/>
      <c r="R47" s="389"/>
      <c r="S47" s="389"/>
      <c r="T47" s="389"/>
      <c r="U47" s="390"/>
      <c r="V47" s="388"/>
      <c r="W47" s="389"/>
      <c r="X47" s="389"/>
      <c r="Y47" s="389"/>
      <c r="Z47" s="389"/>
      <c r="AA47" s="390"/>
      <c r="AB47" s="388"/>
      <c r="AC47" s="389"/>
      <c r="AD47" s="389"/>
      <c r="AE47" s="389"/>
      <c r="AF47" s="389"/>
      <c r="AG47" s="390"/>
      <c r="AH47" s="388"/>
      <c r="AI47" s="389"/>
      <c r="AJ47" s="389"/>
      <c r="AK47" s="389"/>
      <c r="AL47" s="389"/>
      <c r="AM47" s="390"/>
      <c r="AN47" s="8"/>
      <c r="AO47" s="8"/>
      <c r="AP47" s="8"/>
      <c r="AQ47" s="8"/>
      <c r="AR47" s="8"/>
      <c r="AS47" s="8"/>
      <c r="AT47" s="8"/>
      <c r="AU47" s="8"/>
      <c r="AV47" s="8"/>
      <c r="AW47" s="8"/>
      <c r="AX47" s="8"/>
      <c r="AY47" s="8"/>
      <c r="AZ47" s="8"/>
      <c r="BA47" s="8"/>
      <c r="BB47" s="8"/>
      <c r="BC47" s="8"/>
      <c r="BD47" s="8"/>
      <c r="BE47" s="8"/>
      <c r="BF47" s="8"/>
      <c r="BG47" s="8"/>
      <c r="BH47" s="8"/>
      <c r="BI47" s="8"/>
      <c r="BJ47" s="8"/>
      <c r="BK47" s="8"/>
      <c r="BL47" s="8"/>
      <c r="BM47" s="8"/>
      <c r="BN47" s="8"/>
      <c r="BO47" s="8"/>
      <c r="BP47" s="8"/>
      <c r="BQ47" s="8"/>
      <c r="BR47" s="8"/>
      <c r="BS47" s="8"/>
      <c r="BT47" s="8"/>
      <c r="BU47" s="8"/>
      <c r="BV47" s="8"/>
      <c r="BW47" s="8"/>
      <c r="BX47" s="8"/>
      <c r="BY47" s="8"/>
      <c r="BZ47" s="8"/>
      <c r="CA47" s="8"/>
      <c r="CB47" s="8"/>
    </row>
    <row r="48" spans="1:80" x14ac:dyDescent="0.3">
      <c r="A48" s="8"/>
      <c r="B48" s="8"/>
      <c r="C48" s="8"/>
      <c r="D48" s="8"/>
      <c r="E48" s="8"/>
      <c r="F48" s="8"/>
      <c r="G48" s="8"/>
      <c r="H48" s="8"/>
      <c r="I48" s="8"/>
      <c r="J48" s="388"/>
      <c r="K48" s="389"/>
      <c r="L48" s="389"/>
      <c r="M48" s="389"/>
      <c r="N48" s="389"/>
      <c r="O48" s="390"/>
      <c r="P48" s="388"/>
      <c r="Q48" s="389"/>
      <c r="R48" s="389"/>
      <c r="S48" s="389"/>
      <c r="T48" s="389"/>
      <c r="U48" s="390"/>
      <c r="V48" s="388"/>
      <c r="W48" s="389"/>
      <c r="X48" s="389"/>
      <c r="Y48" s="389"/>
      <c r="Z48" s="389"/>
      <c r="AA48" s="390"/>
      <c r="AB48" s="388"/>
      <c r="AC48" s="389"/>
      <c r="AD48" s="389"/>
      <c r="AE48" s="389"/>
      <c r="AF48" s="389"/>
      <c r="AG48" s="390"/>
      <c r="AH48" s="388"/>
      <c r="AI48" s="389"/>
      <c r="AJ48" s="389"/>
      <c r="AK48" s="389"/>
      <c r="AL48" s="389"/>
      <c r="AM48" s="390"/>
      <c r="AN48" s="8"/>
      <c r="AO48" s="8"/>
      <c r="AP48" s="8"/>
      <c r="AQ48" s="8"/>
      <c r="AR48" s="8"/>
      <c r="AS48" s="8"/>
      <c r="AT48" s="8"/>
      <c r="AU48" s="8"/>
      <c r="AV48" s="8"/>
      <c r="AW48" s="8"/>
      <c r="AX48" s="8"/>
      <c r="AY48" s="8"/>
      <c r="AZ48" s="8"/>
      <c r="BA48" s="8"/>
      <c r="BB48" s="8"/>
      <c r="BC48" s="8"/>
      <c r="BD48" s="8"/>
      <c r="BE48" s="8"/>
      <c r="BF48" s="8"/>
      <c r="BG48" s="8"/>
      <c r="BH48" s="8"/>
      <c r="BI48" s="8"/>
      <c r="BJ48" s="8"/>
      <c r="BK48" s="8"/>
      <c r="BL48" s="8"/>
      <c r="BM48" s="8"/>
      <c r="BN48" s="8"/>
      <c r="BO48" s="8"/>
      <c r="BP48" s="8"/>
      <c r="BQ48" s="8"/>
      <c r="BR48" s="8"/>
      <c r="BS48" s="8"/>
      <c r="BT48" s="8"/>
      <c r="BU48" s="8"/>
      <c r="BV48" s="8"/>
      <c r="BW48" s="8"/>
      <c r="BX48" s="8"/>
      <c r="BY48" s="8"/>
      <c r="BZ48" s="8"/>
      <c r="CA48" s="8"/>
      <c r="CB48" s="8"/>
    </row>
    <row r="49" spans="1:80" x14ac:dyDescent="0.3">
      <c r="A49" s="8"/>
      <c r="B49" s="8"/>
      <c r="C49" s="8"/>
      <c r="D49" s="8"/>
      <c r="E49" s="8"/>
      <c r="F49" s="8"/>
      <c r="G49" s="8"/>
      <c r="H49" s="8"/>
      <c r="I49" s="8"/>
      <c r="J49" s="388"/>
      <c r="K49" s="389"/>
      <c r="L49" s="389"/>
      <c r="M49" s="389"/>
      <c r="N49" s="389"/>
      <c r="O49" s="390"/>
      <c r="P49" s="388"/>
      <c r="Q49" s="389"/>
      <c r="R49" s="389"/>
      <c r="S49" s="389"/>
      <c r="T49" s="389"/>
      <c r="U49" s="390"/>
      <c r="V49" s="388"/>
      <c r="W49" s="389"/>
      <c r="X49" s="389"/>
      <c r="Y49" s="389"/>
      <c r="Z49" s="389"/>
      <c r="AA49" s="390"/>
      <c r="AB49" s="388"/>
      <c r="AC49" s="389"/>
      <c r="AD49" s="389"/>
      <c r="AE49" s="389"/>
      <c r="AF49" s="389"/>
      <c r="AG49" s="390"/>
      <c r="AH49" s="388"/>
      <c r="AI49" s="389"/>
      <c r="AJ49" s="389"/>
      <c r="AK49" s="389"/>
      <c r="AL49" s="389"/>
      <c r="AM49" s="390"/>
      <c r="AN49" s="8"/>
      <c r="AO49" s="8"/>
      <c r="AP49" s="8"/>
      <c r="AQ49" s="8"/>
      <c r="AR49" s="8"/>
      <c r="AS49" s="8"/>
      <c r="AT49" s="8"/>
      <c r="AU49" s="8"/>
      <c r="AV49" s="8"/>
      <c r="AW49" s="8"/>
      <c r="AX49" s="8"/>
      <c r="AY49" s="8"/>
      <c r="AZ49" s="8"/>
      <c r="BA49" s="8"/>
      <c r="BB49" s="8"/>
      <c r="BC49" s="8"/>
      <c r="BD49" s="8"/>
      <c r="BE49" s="8"/>
      <c r="BF49" s="8"/>
      <c r="BG49" s="8"/>
      <c r="BH49" s="8"/>
      <c r="BI49" s="8"/>
      <c r="BJ49" s="8"/>
      <c r="BK49" s="8"/>
      <c r="BL49" s="8"/>
      <c r="BM49" s="8"/>
      <c r="BN49" s="8"/>
      <c r="BO49" s="8"/>
      <c r="BP49" s="8"/>
      <c r="BQ49" s="8"/>
      <c r="BR49" s="8"/>
      <c r="BS49" s="8"/>
      <c r="BT49" s="8"/>
      <c r="BU49" s="8"/>
      <c r="BV49" s="8"/>
      <c r="BW49" s="8"/>
      <c r="BX49" s="8"/>
      <c r="BY49" s="8"/>
      <c r="BZ49" s="8"/>
      <c r="CA49" s="8"/>
      <c r="CB49" s="8"/>
    </row>
    <row r="50" spans="1:80" x14ac:dyDescent="0.3">
      <c r="A50" s="8"/>
      <c r="B50" s="8"/>
      <c r="C50" s="8"/>
      <c r="D50" s="8"/>
      <c r="E50" s="8"/>
      <c r="F50" s="8"/>
      <c r="G50" s="8"/>
      <c r="H50" s="8"/>
      <c r="I50" s="8"/>
      <c r="J50" s="388"/>
      <c r="K50" s="389"/>
      <c r="L50" s="389"/>
      <c r="M50" s="389"/>
      <c r="N50" s="389"/>
      <c r="O50" s="390"/>
      <c r="P50" s="388"/>
      <c r="Q50" s="389"/>
      <c r="R50" s="389"/>
      <c r="S50" s="389"/>
      <c r="T50" s="389"/>
      <c r="U50" s="390"/>
      <c r="V50" s="388"/>
      <c r="W50" s="389"/>
      <c r="X50" s="389"/>
      <c r="Y50" s="389"/>
      <c r="Z50" s="389"/>
      <c r="AA50" s="390"/>
      <c r="AB50" s="388"/>
      <c r="AC50" s="389"/>
      <c r="AD50" s="389"/>
      <c r="AE50" s="389"/>
      <c r="AF50" s="389"/>
      <c r="AG50" s="390"/>
      <c r="AH50" s="388"/>
      <c r="AI50" s="389"/>
      <c r="AJ50" s="389"/>
      <c r="AK50" s="389"/>
      <c r="AL50" s="389"/>
      <c r="AM50" s="390"/>
      <c r="AN50" s="8"/>
      <c r="AO50" s="8"/>
      <c r="AP50" s="8"/>
      <c r="AQ50" s="8"/>
      <c r="AR50" s="8"/>
      <c r="AS50" s="8"/>
      <c r="AT50" s="8"/>
      <c r="AU50" s="8"/>
      <c r="AV50" s="8"/>
      <c r="AW50" s="8"/>
      <c r="AX50" s="8"/>
      <c r="AY50" s="8"/>
      <c r="AZ50" s="8"/>
      <c r="BA50" s="8"/>
      <c r="BB50" s="8"/>
      <c r="BC50" s="8"/>
      <c r="BD50" s="8"/>
      <c r="BE50" s="8"/>
      <c r="BF50" s="8"/>
      <c r="BG50" s="8"/>
      <c r="BH50" s="8"/>
      <c r="BI50" s="8"/>
      <c r="BJ50" s="8"/>
      <c r="BK50" s="8"/>
      <c r="BL50" s="8"/>
      <c r="BM50" s="8"/>
      <c r="BN50" s="8"/>
      <c r="BO50" s="8"/>
      <c r="BP50" s="8"/>
      <c r="BQ50" s="8"/>
      <c r="BR50" s="8"/>
      <c r="BS50" s="8"/>
      <c r="BT50" s="8"/>
      <c r="BU50" s="8"/>
      <c r="BV50" s="8"/>
      <c r="BW50" s="8"/>
      <c r="BX50" s="8"/>
      <c r="BY50" s="8"/>
      <c r="BZ50" s="8"/>
      <c r="CA50" s="8"/>
      <c r="CB50" s="8"/>
    </row>
    <row r="51" spans="1:80" ht="15" thickBot="1" x14ac:dyDescent="0.35">
      <c r="A51" s="8"/>
      <c r="B51" s="8"/>
      <c r="C51" s="8"/>
      <c r="D51" s="8"/>
      <c r="E51" s="8"/>
      <c r="F51" s="8"/>
      <c r="G51" s="8"/>
      <c r="H51" s="8"/>
      <c r="I51" s="8"/>
      <c r="J51" s="391"/>
      <c r="K51" s="392"/>
      <c r="L51" s="392"/>
      <c r="M51" s="392"/>
      <c r="N51" s="392"/>
      <c r="O51" s="393"/>
      <c r="P51" s="391"/>
      <c r="Q51" s="392"/>
      <c r="R51" s="392"/>
      <c r="S51" s="392"/>
      <c r="T51" s="392"/>
      <c r="U51" s="393"/>
      <c r="V51" s="391"/>
      <c r="W51" s="392"/>
      <c r="X51" s="392"/>
      <c r="Y51" s="392"/>
      <c r="Z51" s="392"/>
      <c r="AA51" s="393"/>
      <c r="AB51" s="391"/>
      <c r="AC51" s="392"/>
      <c r="AD51" s="392"/>
      <c r="AE51" s="392"/>
      <c r="AF51" s="392"/>
      <c r="AG51" s="393"/>
      <c r="AH51" s="391"/>
      <c r="AI51" s="392"/>
      <c r="AJ51" s="392"/>
      <c r="AK51" s="392"/>
      <c r="AL51" s="392"/>
      <c r="AM51" s="393"/>
      <c r="AN51" s="8"/>
      <c r="AO51" s="8"/>
      <c r="AP51" s="8"/>
      <c r="AQ51" s="8"/>
      <c r="AR51" s="8"/>
      <c r="AS51" s="8"/>
      <c r="AT51" s="8"/>
      <c r="AU51" s="8"/>
      <c r="AV51" s="8"/>
      <c r="AW51" s="8"/>
      <c r="AX51" s="8"/>
      <c r="AY51" s="8"/>
      <c r="AZ51" s="8"/>
      <c r="BA51" s="8"/>
      <c r="BB51" s="8"/>
      <c r="BC51" s="8"/>
      <c r="BD51" s="8"/>
      <c r="BE51" s="8"/>
      <c r="BF51" s="8"/>
      <c r="BG51" s="8"/>
      <c r="BH51" s="8"/>
      <c r="BI51" s="8"/>
      <c r="BJ51" s="8"/>
      <c r="BK51" s="8"/>
      <c r="BL51" s="8"/>
      <c r="BM51" s="8"/>
      <c r="BN51" s="8"/>
      <c r="BO51" s="8"/>
      <c r="BP51" s="8"/>
      <c r="BQ51" s="8"/>
      <c r="BR51" s="8"/>
      <c r="BS51" s="8"/>
      <c r="BT51" s="8"/>
      <c r="BU51" s="8"/>
      <c r="BV51" s="8"/>
      <c r="BW51" s="8"/>
      <c r="BX51" s="8"/>
      <c r="BY51" s="8"/>
      <c r="BZ51" s="8"/>
      <c r="CA51" s="8"/>
      <c r="CB51" s="8"/>
    </row>
    <row r="52" spans="1:80" x14ac:dyDescent="0.3">
      <c r="A52" s="8"/>
      <c r="B52" s="8"/>
      <c r="C52" s="8"/>
      <c r="D52" s="8"/>
      <c r="E52" s="8"/>
      <c r="F52" s="8"/>
      <c r="G52" s="8"/>
      <c r="H52" s="8"/>
      <c r="I52" s="8"/>
      <c r="J52" s="8"/>
      <c r="K52" s="8"/>
      <c r="L52" s="8"/>
      <c r="M52" s="8"/>
      <c r="N52" s="8"/>
      <c r="O52" s="8"/>
      <c r="P52" s="8"/>
      <c r="Q52" s="8"/>
      <c r="R52" s="8"/>
      <c r="S52" s="8"/>
      <c r="T52" s="8"/>
      <c r="U52" s="8"/>
      <c r="V52" s="8"/>
      <c r="W52" s="8"/>
      <c r="X52" s="8"/>
      <c r="Y52" s="8"/>
      <c r="Z52" s="8"/>
      <c r="AA52" s="8"/>
      <c r="AB52" s="8"/>
      <c r="AC52" s="8"/>
      <c r="AD52" s="8"/>
      <c r="AE52" s="8"/>
      <c r="AF52" s="8"/>
      <c r="AG52" s="8"/>
      <c r="AH52" s="8"/>
      <c r="AI52" s="8"/>
      <c r="AJ52" s="8"/>
      <c r="AK52" s="8"/>
      <c r="AL52" s="8"/>
      <c r="AM52" s="8"/>
      <c r="AN52" s="8"/>
      <c r="AO52" s="8"/>
      <c r="AP52" s="8"/>
      <c r="AQ52" s="8"/>
      <c r="AR52" s="8"/>
      <c r="AS52" s="8"/>
      <c r="AT52" s="8"/>
      <c r="AU52" s="8"/>
      <c r="AV52" s="8"/>
      <c r="AW52" s="8"/>
      <c r="AX52" s="8"/>
      <c r="AY52" s="8"/>
      <c r="AZ52" s="8"/>
      <c r="BA52" s="8"/>
      <c r="BB52" s="8"/>
      <c r="BC52" s="8"/>
      <c r="BD52" s="8"/>
      <c r="BE52" s="8"/>
      <c r="BF52" s="8"/>
      <c r="BG52" s="8"/>
      <c r="BH52" s="8"/>
      <c r="BI52" s="8"/>
      <c r="BJ52" s="8"/>
      <c r="BK52" s="8"/>
      <c r="BL52" s="8"/>
      <c r="BM52" s="8"/>
      <c r="BN52" s="8"/>
      <c r="BO52" s="8"/>
      <c r="BP52" s="8"/>
      <c r="BQ52" s="8"/>
      <c r="BR52" s="8"/>
      <c r="BS52" s="8"/>
      <c r="BT52" s="8"/>
      <c r="BU52" s="8"/>
      <c r="BV52" s="8"/>
      <c r="BW52" s="8"/>
      <c r="BX52" s="8"/>
      <c r="BY52" s="8"/>
      <c r="BZ52" s="8"/>
      <c r="CA52" s="8"/>
      <c r="CB52" s="8"/>
    </row>
    <row r="53" spans="1:80" ht="15" customHeight="1" x14ac:dyDescent="0.3">
      <c r="A53" s="8"/>
      <c r="B53" s="9"/>
      <c r="C53" s="9"/>
      <c r="D53" s="9"/>
      <c r="E53" s="9"/>
      <c r="F53" s="9"/>
      <c r="G53" s="9"/>
      <c r="H53" s="9"/>
      <c r="I53" s="9"/>
      <c r="J53" s="9"/>
      <c r="K53" s="9"/>
      <c r="L53" s="9"/>
      <c r="M53" s="9"/>
      <c r="N53" s="9"/>
      <c r="O53" s="9"/>
      <c r="P53" s="9"/>
      <c r="Q53" s="9"/>
      <c r="R53" s="9"/>
      <c r="S53" s="9"/>
      <c r="T53" s="9"/>
      <c r="U53" s="9"/>
      <c r="V53" s="9"/>
      <c r="W53" s="9"/>
      <c r="X53" s="9"/>
      <c r="Y53" s="9"/>
      <c r="Z53" s="9"/>
      <c r="AA53" s="9"/>
      <c r="AB53" s="9"/>
      <c r="AC53" s="9"/>
      <c r="AD53" s="9"/>
      <c r="AE53" s="9"/>
      <c r="AF53" s="9"/>
      <c r="AG53" s="9"/>
      <c r="AH53" s="9"/>
      <c r="AI53" s="9"/>
      <c r="AJ53" s="9"/>
      <c r="AK53" s="9"/>
      <c r="AL53" s="9"/>
      <c r="AM53" s="9"/>
      <c r="AN53" s="9"/>
      <c r="AO53" s="9"/>
      <c r="AP53" s="9"/>
      <c r="AQ53" s="9"/>
      <c r="AR53" s="9"/>
      <c r="AS53" s="9"/>
      <c r="AT53" s="9"/>
      <c r="AU53" s="8"/>
      <c r="AV53" s="8"/>
      <c r="AW53" s="8"/>
      <c r="AX53" s="8"/>
      <c r="AY53" s="8"/>
      <c r="AZ53" s="8"/>
      <c r="BA53" s="8"/>
      <c r="BB53" s="8"/>
      <c r="BC53" s="8"/>
      <c r="BD53" s="8"/>
      <c r="BE53" s="8"/>
      <c r="BF53" s="8"/>
      <c r="BG53" s="8"/>
      <c r="BH53" s="8"/>
      <c r="BI53" s="8"/>
      <c r="BJ53" s="8"/>
      <c r="BK53" s="8"/>
      <c r="BL53" s="8"/>
      <c r="BM53" s="8"/>
      <c r="BN53" s="8"/>
      <c r="BO53" s="8"/>
      <c r="BP53" s="8"/>
      <c r="BQ53" s="8"/>
      <c r="BR53" s="8"/>
      <c r="BS53" s="8"/>
      <c r="BT53" s="8"/>
      <c r="BU53" s="8"/>
      <c r="BV53" s="8"/>
      <c r="BW53" s="8"/>
      <c r="BX53" s="8"/>
      <c r="BY53" s="8"/>
      <c r="BZ53" s="8"/>
      <c r="CA53" s="8"/>
      <c r="CB53" s="8"/>
    </row>
    <row r="54" spans="1:80" ht="15" customHeight="1" x14ac:dyDescent="0.3">
      <c r="A54" s="8"/>
      <c r="B54" s="9"/>
      <c r="C54" s="9"/>
      <c r="D54" s="9"/>
      <c r="E54" s="9"/>
      <c r="F54" s="9"/>
      <c r="G54" s="9"/>
      <c r="H54" s="9"/>
      <c r="I54" s="9"/>
      <c r="J54" s="9"/>
      <c r="K54" s="9"/>
      <c r="L54" s="9"/>
      <c r="M54" s="9"/>
      <c r="N54" s="9"/>
      <c r="O54" s="9"/>
      <c r="P54" s="9"/>
      <c r="Q54" s="9"/>
      <c r="R54" s="9"/>
      <c r="S54" s="9"/>
      <c r="T54" s="9"/>
      <c r="U54" s="9"/>
      <c r="V54" s="9"/>
      <c r="W54" s="9"/>
      <c r="X54" s="9"/>
      <c r="Y54" s="9"/>
      <c r="Z54" s="9"/>
      <c r="AA54" s="9"/>
      <c r="AB54" s="9"/>
      <c r="AC54" s="9"/>
      <c r="AD54" s="9"/>
      <c r="AE54" s="9"/>
      <c r="AF54" s="9"/>
      <c r="AG54" s="9"/>
      <c r="AH54" s="9"/>
      <c r="AI54" s="9"/>
      <c r="AJ54" s="9"/>
      <c r="AK54" s="9"/>
      <c r="AL54" s="9"/>
      <c r="AM54" s="9"/>
      <c r="AN54" s="9"/>
      <c r="AO54" s="9"/>
      <c r="AP54" s="9"/>
      <c r="AQ54" s="9"/>
      <c r="AR54" s="9"/>
      <c r="AS54" s="9"/>
      <c r="AT54" s="9"/>
      <c r="AU54" s="8"/>
      <c r="AV54" s="8"/>
      <c r="AW54" s="8"/>
      <c r="AX54" s="8"/>
      <c r="AY54" s="8"/>
      <c r="AZ54" s="8"/>
      <c r="BA54" s="8"/>
      <c r="BB54" s="8"/>
      <c r="BC54" s="8"/>
      <c r="BD54" s="8"/>
      <c r="BE54" s="8"/>
      <c r="BF54" s="8"/>
      <c r="BG54" s="8"/>
      <c r="BH54" s="8"/>
      <c r="BI54" s="8"/>
      <c r="BJ54" s="8"/>
      <c r="BK54" s="8"/>
      <c r="BL54" s="8"/>
      <c r="BM54" s="8"/>
      <c r="BN54" s="8"/>
      <c r="BO54" s="8"/>
      <c r="BP54" s="8"/>
      <c r="BQ54" s="8"/>
      <c r="BR54" s="8"/>
      <c r="BS54" s="8"/>
      <c r="BT54" s="8"/>
      <c r="BU54" s="8"/>
      <c r="BV54" s="8"/>
      <c r="BW54" s="8"/>
      <c r="BX54" s="8"/>
      <c r="BY54" s="8"/>
      <c r="BZ54" s="8"/>
      <c r="CA54" s="8"/>
      <c r="CB54" s="8"/>
    </row>
    <row r="55" spans="1:80" x14ac:dyDescent="0.3">
      <c r="A55" s="8"/>
      <c r="B55" s="8"/>
      <c r="C55" s="8"/>
      <c r="D55" s="8"/>
      <c r="E55" s="8"/>
      <c r="F55" s="8"/>
      <c r="G55" s="8"/>
      <c r="H55" s="8"/>
      <c r="I55" s="8"/>
      <c r="J55" s="8"/>
      <c r="K55" s="8"/>
      <c r="L55" s="8"/>
      <c r="M55" s="8"/>
      <c r="N55" s="8"/>
      <c r="O55" s="8"/>
      <c r="P55" s="8"/>
      <c r="Q55" s="8"/>
      <c r="R55" s="8"/>
      <c r="S55" s="8"/>
      <c r="T55" s="8"/>
      <c r="U55" s="8"/>
      <c r="V55" s="8"/>
      <c r="W55" s="8"/>
      <c r="X55" s="8"/>
      <c r="Y55" s="8"/>
      <c r="Z55" s="8"/>
      <c r="AA55" s="8"/>
      <c r="AB55" s="8"/>
      <c r="AC55" s="8"/>
      <c r="AD55" s="8"/>
      <c r="AE55" s="8"/>
      <c r="AF55" s="8"/>
      <c r="AG55" s="8"/>
      <c r="AH55" s="8"/>
      <c r="AI55" s="8"/>
      <c r="AJ55" s="8"/>
      <c r="AK55" s="8"/>
      <c r="AL55" s="8"/>
      <c r="AM55" s="8"/>
      <c r="AN55" s="8"/>
      <c r="AO55" s="8"/>
      <c r="AP55" s="8"/>
      <c r="AQ55" s="8"/>
      <c r="AR55" s="8"/>
      <c r="AS55" s="8"/>
      <c r="AT55" s="8"/>
      <c r="AU55" s="8"/>
      <c r="AV55" s="8"/>
      <c r="AW55" s="8"/>
      <c r="AX55" s="8"/>
      <c r="AY55" s="8"/>
      <c r="AZ55" s="8"/>
      <c r="BA55" s="8"/>
      <c r="BB55" s="8"/>
      <c r="BC55" s="8"/>
      <c r="BD55" s="8"/>
      <c r="BE55" s="8"/>
      <c r="BF55" s="8"/>
      <c r="BG55" s="8"/>
      <c r="BH55" s="8"/>
      <c r="BI55" s="8"/>
      <c r="BJ55" s="8"/>
      <c r="BK55" s="8"/>
      <c r="BL55" s="8"/>
      <c r="BM55" s="8"/>
      <c r="BN55" s="8"/>
      <c r="BO55" s="8"/>
      <c r="BP55" s="8"/>
      <c r="BQ55" s="8"/>
      <c r="BR55" s="8"/>
      <c r="BS55" s="8"/>
      <c r="BT55" s="8"/>
      <c r="BU55" s="8"/>
      <c r="BV55" s="8"/>
      <c r="BW55" s="8"/>
      <c r="BX55" s="8"/>
      <c r="BY55" s="8"/>
      <c r="BZ55" s="8"/>
      <c r="CA55" s="8"/>
      <c r="CB55" s="8"/>
    </row>
    <row r="56" spans="1:80" x14ac:dyDescent="0.3">
      <c r="A56" s="8"/>
      <c r="B56" s="8"/>
      <c r="C56" s="8"/>
      <c r="D56" s="8"/>
      <c r="E56" s="8"/>
      <c r="F56" s="8"/>
      <c r="G56" s="8"/>
      <c r="H56" s="8"/>
      <c r="I56" s="8"/>
      <c r="J56" s="8"/>
      <c r="K56" s="8"/>
      <c r="L56" s="8"/>
      <c r="M56" s="8"/>
      <c r="N56" s="8"/>
      <c r="O56" s="8"/>
      <c r="P56" s="8"/>
      <c r="Q56" s="8"/>
      <c r="R56" s="8"/>
      <c r="S56" s="8"/>
      <c r="T56" s="8"/>
      <c r="U56" s="8"/>
      <c r="V56" s="8"/>
      <c r="W56" s="8"/>
      <c r="X56" s="8"/>
      <c r="Y56" s="8"/>
      <c r="Z56" s="8"/>
      <c r="AA56" s="8"/>
      <c r="AB56" s="8"/>
      <c r="AC56" s="8"/>
      <c r="AD56" s="8"/>
      <c r="AE56" s="8"/>
      <c r="AF56" s="8"/>
      <c r="AG56" s="8"/>
      <c r="AH56" s="8"/>
      <c r="AI56" s="8"/>
      <c r="AJ56" s="8"/>
      <c r="AK56" s="8"/>
      <c r="AL56" s="8"/>
      <c r="AM56" s="8"/>
      <c r="AN56" s="8"/>
      <c r="AO56" s="8"/>
      <c r="AP56" s="8"/>
      <c r="AQ56" s="8"/>
      <c r="AR56" s="8"/>
      <c r="AS56" s="8"/>
      <c r="AT56" s="8"/>
      <c r="AU56" s="8"/>
      <c r="AV56" s="8"/>
      <c r="AW56" s="8"/>
      <c r="AX56" s="8"/>
      <c r="AY56" s="8"/>
      <c r="AZ56" s="8"/>
      <c r="BA56" s="8"/>
      <c r="BB56" s="8"/>
      <c r="BC56" s="8"/>
      <c r="BD56" s="8"/>
      <c r="BE56" s="8"/>
      <c r="BF56" s="8"/>
      <c r="BG56" s="8"/>
      <c r="BH56" s="8"/>
      <c r="BI56" s="8"/>
      <c r="BJ56" s="8"/>
      <c r="BK56" s="8"/>
      <c r="BL56" s="8"/>
      <c r="BM56" s="8"/>
      <c r="BN56" s="8"/>
      <c r="BO56" s="8"/>
      <c r="BP56" s="8"/>
      <c r="BQ56" s="8"/>
      <c r="BR56" s="8"/>
      <c r="BS56" s="8"/>
      <c r="BT56" s="8"/>
      <c r="BU56" s="8"/>
      <c r="BV56" s="8"/>
      <c r="BW56" s="8"/>
      <c r="BX56" s="8"/>
      <c r="BY56" s="8"/>
      <c r="BZ56" s="8"/>
      <c r="CA56" s="8"/>
      <c r="CB56" s="8"/>
    </row>
    <row r="57" spans="1:80" x14ac:dyDescent="0.3">
      <c r="A57" s="8"/>
      <c r="B57" s="8"/>
      <c r="C57" s="8"/>
      <c r="D57" s="8"/>
      <c r="E57" s="8"/>
      <c r="F57" s="8"/>
      <c r="G57" s="8"/>
      <c r="H57" s="8"/>
      <c r="I57" s="8"/>
      <c r="J57" s="8"/>
      <c r="K57" s="8"/>
      <c r="L57" s="8"/>
      <c r="M57" s="8"/>
      <c r="N57" s="8"/>
      <c r="O57" s="8"/>
      <c r="P57" s="8"/>
      <c r="Q57" s="8"/>
      <c r="R57" s="8"/>
      <c r="S57" s="8"/>
      <c r="T57" s="8"/>
      <c r="U57" s="8"/>
      <c r="V57" s="8"/>
      <c r="W57" s="8"/>
      <c r="X57" s="8"/>
      <c r="Y57" s="8"/>
      <c r="Z57" s="8"/>
      <c r="AA57" s="8"/>
      <c r="AB57" s="8"/>
      <c r="AC57" s="8"/>
      <c r="AD57" s="8"/>
      <c r="AE57" s="8"/>
      <c r="AF57" s="8"/>
      <c r="AG57" s="8"/>
      <c r="AH57" s="8"/>
      <c r="AI57" s="8"/>
      <c r="AJ57" s="8"/>
      <c r="AK57" s="8"/>
      <c r="AL57" s="8"/>
      <c r="AM57" s="8"/>
      <c r="AN57" s="8"/>
      <c r="AO57" s="8"/>
      <c r="AP57" s="8"/>
      <c r="AQ57" s="8"/>
      <c r="AR57" s="8"/>
      <c r="AS57" s="8"/>
      <c r="AT57" s="8"/>
      <c r="AU57" s="8"/>
      <c r="AV57" s="8"/>
      <c r="AW57" s="8"/>
      <c r="AX57" s="8"/>
      <c r="AY57" s="8"/>
      <c r="AZ57" s="8"/>
      <c r="BA57" s="8"/>
      <c r="BB57" s="8"/>
      <c r="BC57" s="8"/>
      <c r="BD57" s="8"/>
      <c r="BE57" s="8"/>
      <c r="BF57" s="8"/>
      <c r="BG57" s="8"/>
      <c r="BH57" s="8"/>
      <c r="BI57" s="8"/>
      <c r="BJ57" s="8"/>
      <c r="BK57" s="8"/>
      <c r="BL57" s="8"/>
      <c r="BM57" s="8"/>
      <c r="BN57" s="8"/>
      <c r="BO57" s="8"/>
      <c r="BP57" s="8"/>
      <c r="BQ57" s="8"/>
      <c r="BR57" s="8"/>
      <c r="BS57" s="8"/>
      <c r="BT57" s="8"/>
      <c r="BU57" s="8"/>
      <c r="BV57" s="8"/>
      <c r="BW57" s="8"/>
      <c r="BX57" s="8"/>
      <c r="BY57" s="8"/>
      <c r="BZ57" s="8"/>
      <c r="CA57" s="8"/>
      <c r="CB57" s="8"/>
    </row>
    <row r="58" spans="1:80" x14ac:dyDescent="0.3">
      <c r="A58" s="8"/>
      <c r="B58" s="8"/>
      <c r="C58" s="8"/>
      <c r="D58" s="8"/>
      <c r="E58" s="8"/>
      <c r="F58" s="8"/>
      <c r="G58" s="8"/>
      <c r="H58" s="8"/>
      <c r="I58" s="8"/>
      <c r="J58" s="8"/>
      <c r="K58" s="8"/>
      <c r="L58" s="8"/>
      <c r="M58" s="8"/>
      <c r="N58" s="8"/>
      <c r="O58" s="8"/>
      <c r="P58" s="8"/>
      <c r="Q58" s="8"/>
      <c r="R58" s="8"/>
      <c r="S58" s="8"/>
      <c r="T58" s="8"/>
      <c r="U58" s="8"/>
      <c r="V58" s="8"/>
      <c r="W58" s="8"/>
      <c r="X58" s="8"/>
      <c r="Y58" s="8"/>
      <c r="Z58" s="8"/>
      <c r="AA58" s="8"/>
      <c r="AB58" s="8"/>
      <c r="AC58" s="8"/>
      <c r="AD58" s="8"/>
      <c r="AE58" s="8"/>
      <c r="AF58" s="8"/>
      <c r="AG58" s="8"/>
      <c r="AH58" s="8"/>
      <c r="AI58" s="8"/>
      <c r="AJ58" s="8"/>
      <c r="AK58" s="8"/>
      <c r="AL58" s="8"/>
      <c r="AM58" s="8"/>
      <c r="AN58" s="8"/>
      <c r="AO58" s="8"/>
      <c r="AP58" s="8"/>
      <c r="AQ58" s="8"/>
      <c r="AR58" s="8"/>
      <c r="AS58" s="8"/>
      <c r="AT58" s="8"/>
      <c r="AU58" s="8"/>
      <c r="AV58" s="8"/>
      <c r="AW58" s="8"/>
      <c r="AX58" s="8"/>
      <c r="AY58" s="8"/>
      <c r="AZ58" s="8"/>
      <c r="BA58" s="8"/>
      <c r="BB58" s="8"/>
      <c r="BC58" s="8"/>
      <c r="BD58" s="8"/>
      <c r="BE58" s="8"/>
      <c r="BF58" s="8"/>
      <c r="BG58" s="8"/>
      <c r="BH58" s="8"/>
      <c r="BI58" s="8"/>
      <c r="BJ58" s="8"/>
      <c r="BK58" s="8"/>
      <c r="BL58" s="8"/>
      <c r="BM58" s="8"/>
      <c r="BN58" s="8"/>
      <c r="BO58" s="8"/>
      <c r="BP58" s="8"/>
      <c r="BQ58" s="8"/>
      <c r="BR58" s="8"/>
      <c r="BS58" s="8"/>
      <c r="BT58" s="8"/>
      <c r="BU58" s="8"/>
      <c r="BV58" s="8"/>
      <c r="BW58" s="8"/>
      <c r="BX58" s="8"/>
      <c r="BY58" s="8"/>
      <c r="BZ58" s="8"/>
      <c r="CA58" s="8"/>
      <c r="CB58" s="8"/>
    </row>
    <row r="59" spans="1:80" x14ac:dyDescent="0.3">
      <c r="A59" s="8"/>
      <c r="B59" s="8"/>
      <c r="C59" s="8"/>
      <c r="D59" s="8"/>
      <c r="E59" s="8"/>
      <c r="F59" s="8"/>
      <c r="G59" s="8"/>
      <c r="H59" s="8"/>
      <c r="I59" s="8"/>
      <c r="J59" s="8"/>
      <c r="K59" s="8"/>
      <c r="L59" s="8"/>
      <c r="M59" s="8"/>
      <c r="N59" s="8"/>
      <c r="O59" s="8"/>
      <c r="P59" s="8"/>
      <c r="Q59" s="8"/>
      <c r="R59" s="8"/>
      <c r="S59" s="8"/>
      <c r="T59" s="8"/>
      <c r="U59" s="8"/>
      <c r="V59" s="8"/>
      <c r="W59" s="8"/>
      <c r="X59" s="8"/>
      <c r="Y59" s="8"/>
      <c r="Z59" s="8"/>
      <c r="AA59" s="8"/>
      <c r="AB59" s="8"/>
      <c r="AC59" s="8"/>
      <c r="AD59" s="8"/>
      <c r="AE59" s="8"/>
      <c r="AF59" s="8"/>
      <c r="AG59" s="8"/>
      <c r="AH59" s="8"/>
      <c r="AI59" s="8"/>
      <c r="AJ59" s="8"/>
      <c r="AK59" s="8"/>
      <c r="AL59" s="8"/>
      <c r="AM59" s="8"/>
      <c r="AN59" s="8"/>
      <c r="AO59" s="8"/>
      <c r="AP59" s="8"/>
      <c r="AQ59" s="8"/>
      <c r="AR59" s="8"/>
      <c r="AS59" s="8"/>
      <c r="AT59" s="8"/>
      <c r="AU59" s="8"/>
      <c r="AV59" s="8"/>
      <c r="AW59" s="8"/>
      <c r="AX59" s="8"/>
      <c r="AY59" s="8"/>
      <c r="AZ59" s="8"/>
      <c r="BA59" s="8"/>
      <c r="BB59" s="8"/>
      <c r="BC59" s="8"/>
      <c r="BD59" s="8"/>
      <c r="BE59" s="8"/>
      <c r="BF59" s="8"/>
      <c r="BG59" s="8"/>
      <c r="BH59" s="8"/>
      <c r="BI59" s="8"/>
      <c r="BJ59" s="8"/>
      <c r="BK59" s="8"/>
      <c r="BL59" s="8"/>
      <c r="BM59" s="8"/>
      <c r="BN59" s="8"/>
      <c r="BO59" s="8"/>
      <c r="BP59" s="8"/>
      <c r="BQ59" s="8"/>
      <c r="BR59" s="8"/>
      <c r="BS59" s="8"/>
      <c r="BT59" s="8"/>
      <c r="BU59" s="8"/>
      <c r="BV59" s="8"/>
      <c r="BW59" s="8"/>
      <c r="BX59" s="8"/>
      <c r="BY59" s="8"/>
      <c r="BZ59" s="8"/>
      <c r="CA59" s="8"/>
      <c r="CB59" s="8"/>
    </row>
    <row r="60" spans="1:80" x14ac:dyDescent="0.3">
      <c r="A60" s="8"/>
      <c r="B60" s="8"/>
      <c r="C60" s="8"/>
      <c r="D60" s="8"/>
      <c r="E60" s="8"/>
      <c r="F60" s="8"/>
      <c r="G60" s="8"/>
      <c r="H60" s="8"/>
      <c r="I60" s="8"/>
      <c r="J60" s="8"/>
      <c r="K60" s="8"/>
      <c r="L60" s="8"/>
      <c r="M60" s="8"/>
      <c r="N60" s="8"/>
      <c r="O60" s="8"/>
      <c r="P60" s="8"/>
      <c r="Q60" s="8"/>
      <c r="R60" s="8"/>
      <c r="S60" s="8"/>
      <c r="T60" s="8"/>
      <c r="U60" s="8"/>
      <c r="V60" s="8"/>
      <c r="W60" s="8"/>
      <c r="X60" s="8"/>
      <c r="Y60" s="8"/>
      <c r="Z60" s="8"/>
      <c r="AA60" s="8"/>
      <c r="AB60" s="8"/>
      <c r="AC60" s="8"/>
      <c r="AD60" s="8"/>
      <c r="AE60" s="8"/>
      <c r="AF60" s="8"/>
      <c r="AG60" s="8"/>
      <c r="AH60" s="8"/>
      <c r="AI60" s="8"/>
      <c r="AJ60" s="8"/>
      <c r="AK60" s="8"/>
      <c r="AL60" s="8"/>
      <c r="AM60" s="8"/>
      <c r="AN60" s="8"/>
      <c r="AO60" s="8"/>
      <c r="AP60" s="8"/>
      <c r="AQ60" s="8"/>
      <c r="AR60" s="8"/>
      <c r="AS60" s="8"/>
      <c r="AT60" s="8"/>
      <c r="AU60" s="8"/>
      <c r="AV60" s="8"/>
      <c r="AW60" s="8"/>
      <c r="AX60" s="8"/>
      <c r="AY60" s="8"/>
      <c r="AZ60" s="8"/>
      <c r="BA60" s="8"/>
      <c r="BB60" s="8"/>
      <c r="BC60" s="8"/>
      <c r="BD60" s="8"/>
      <c r="BE60" s="8"/>
      <c r="BF60" s="8"/>
      <c r="BG60" s="8"/>
      <c r="BH60" s="8"/>
      <c r="BI60" s="8"/>
      <c r="BJ60" s="8"/>
      <c r="BK60" s="8"/>
      <c r="BL60" s="8"/>
      <c r="BM60" s="8"/>
      <c r="BN60" s="8"/>
      <c r="BO60" s="8"/>
      <c r="BP60" s="8"/>
      <c r="BQ60" s="8"/>
      <c r="BR60" s="8"/>
      <c r="BS60" s="8"/>
      <c r="BT60" s="8"/>
      <c r="BU60" s="8"/>
      <c r="BV60" s="8"/>
      <c r="BW60" s="8"/>
      <c r="BX60" s="8"/>
      <c r="BY60" s="8"/>
      <c r="BZ60" s="8"/>
      <c r="CA60" s="8"/>
      <c r="CB60" s="8"/>
    </row>
    <row r="61" spans="1:80" x14ac:dyDescent="0.3">
      <c r="A61" s="8"/>
      <c r="B61" s="8"/>
      <c r="C61" s="8"/>
      <c r="D61" s="8"/>
      <c r="E61" s="8"/>
      <c r="F61" s="8"/>
      <c r="G61" s="8"/>
      <c r="H61" s="8"/>
      <c r="I61" s="8"/>
      <c r="J61" s="8"/>
      <c r="K61" s="8"/>
      <c r="L61" s="8"/>
      <c r="M61" s="8"/>
      <c r="N61" s="8"/>
      <c r="O61" s="8"/>
      <c r="P61" s="8"/>
      <c r="Q61" s="8"/>
      <c r="R61" s="8"/>
      <c r="S61" s="8"/>
      <c r="T61" s="8"/>
      <c r="U61" s="8"/>
      <c r="V61" s="8"/>
      <c r="W61" s="8"/>
      <c r="X61" s="8"/>
      <c r="Y61" s="8"/>
      <c r="Z61" s="8"/>
      <c r="AA61" s="8"/>
      <c r="AB61" s="8"/>
      <c r="AC61" s="8"/>
      <c r="AD61" s="8"/>
      <c r="AE61" s="8"/>
      <c r="AF61" s="8"/>
      <c r="AG61" s="8"/>
      <c r="AH61" s="8"/>
      <c r="AI61" s="8"/>
      <c r="AJ61" s="8"/>
      <c r="AK61" s="8"/>
      <c r="AL61" s="8"/>
      <c r="AM61" s="8"/>
      <c r="AN61" s="8"/>
      <c r="AO61" s="8"/>
      <c r="AP61" s="8"/>
      <c r="AQ61" s="8"/>
      <c r="AR61" s="8"/>
      <c r="AS61" s="8"/>
      <c r="AT61" s="8"/>
      <c r="AU61" s="8"/>
      <c r="AV61" s="8"/>
      <c r="AW61" s="8"/>
      <c r="AX61" s="8"/>
      <c r="AY61" s="8"/>
      <c r="AZ61" s="8"/>
      <c r="BA61" s="8"/>
      <c r="BB61" s="8"/>
      <c r="BC61" s="8"/>
      <c r="BD61" s="8"/>
      <c r="BE61" s="8"/>
      <c r="BF61" s="8"/>
      <c r="BG61" s="8"/>
      <c r="BH61" s="8"/>
      <c r="BI61" s="8"/>
      <c r="BJ61" s="8"/>
      <c r="BK61" s="8"/>
      <c r="BL61" s="8"/>
      <c r="BM61" s="8"/>
      <c r="BN61" s="8"/>
      <c r="BO61" s="8"/>
      <c r="BP61" s="8"/>
      <c r="BQ61" s="8"/>
      <c r="BR61" s="8"/>
      <c r="BS61" s="8"/>
      <c r="BT61" s="8"/>
      <c r="BU61" s="8"/>
      <c r="BV61" s="8"/>
      <c r="BW61" s="8"/>
      <c r="BX61" s="8"/>
      <c r="BY61" s="8"/>
      <c r="BZ61" s="8"/>
      <c r="CA61" s="8"/>
      <c r="CB61" s="8"/>
    </row>
    <row r="62" spans="1:80" x14ac:dyDescent="0.3">
      <c r="A62" s="8"/>
      <c r="B62" s="8"/>
      <c r="C62" s="8"/>
      <c r="D62" s="8"/>
      <c r="E62" s="8"/>
      <c r="F62" s="8"/>
      <c r="G62" s="8"/>
      <c r="H62" s="8"/>
      <c r="I62" s="8"/>
      <c r="J62" s="8"/>
      <c r="K62" s="8"/>
      <c r="L62" s="8"/>
      <c r="M62" s="8"/>
      <c r="N62" s="8"/>
      <c r="O62" s="8"/>
      <c r="P62" s="8"/>
      <c r="Q62" s="8"/>
      <c r="R62" s="8"/>
      <c r="S62" s="8"/>
      <c r="T62" s="8"/>
      <c r="U62" s="8"/>
      <c r="V62" s="8"/>
      <c r="W62" s="8"/>
      <c r="X62" s="8"/>
      <c r="Y62" s="8"/>
      <c r="Z62" s="8"/>
      <c r="AA62" s="8"/>
      <c r="AB62" s="8"/>
      <c r="AC62" s="8"/>
      <c r="AD62" s="8"/>
      <c r="AE62" s="8"/>
      <c r="AF62" s="8"/>
      <c r="AG62" s="8"/>
      <c r="AH62" s="8"/>
      <c r="AI62" s="8"/>
      <c r="AJ62" s="8"/>
      <c r="AK62" s="8"/>
      <c r="AL62" s="8"/>
      <c r="AM62" s="8"/>
      <c r="AN62" s="8"/>
      <c r="AO62" s="8"/>
      <c r="AP62" s="8"/>
      <c r="AQ62" s="8"/>
      <c r="AR62" s="8"/>
      <c r="AS62" s="8"/>
      <c r="AT62" s="8"/>
      <c r="AU62" s="8"/>
      <c r="AV62" s="8"/>
      <c r="AW62" s="8"/>
      <c r="AX62" s="8"/>
      <c r="AY62" s="8"/>
      <c r="AZ62" s="8"/>
      <c r="BA62" s="8"/>
      <c r="BB62" s="8"/>
      <c r="BC62" s="8"/>
      <c r="BD62" s="8"/>
      <c r="BE62" s="8"/>
      <c r="BF62" s="8"/>
      <c r="BG62" s="8"/>
      <c r="BH62" s="8"/>
      <c r="BI62" s="8"/>
      <c r="BJ62" s="8"/>
      <c r="BK62" s="8"/>
      <c r="BL62" s="8"/>
      <c r="BM62" s="8"/>
      <c r="BN62" s="8"/>
      <c r="BO62" s="8"/>
      <c r="BP62" s="8"/>
      <c r="BQ62" s="8"/>
      <c r="BR62" s="8"/>
      <c r="BS62" s="8"/>
      <c r="BT62" s="8"/>
      <c r="BU62" s="8"/>
      <c r="BV62" s="8"/>
      <c r="BW62" s="8"/>
      <c r="BX62" s="8"/>
      <c r="BY62" s="8"/>
      <c r="BZ62" s="8"/>
      <c r="CA62" s="8"/>
      <c r="CB62" s="8"/>
    </row>
    <row r="63" spans="1:80" x14ac:dyDescent="0.3">
      <c r="A63" s="8"/>
      <c r="B63" s="8"/>
      <c r="C63" s="8"/>
      <c r="D63" s="8"/>
      <c r="E63" s="8"/>
      <c r="F63" s="8"/>
      <c r="G63" s="8"/>
      <c r="H63" s="8"/>
      <c r="I63" s="8"/>
      <c r="J63" s="8"/>
      <c r="K63" s="8"/>
      <c r="L63" s="8"/>
      <c r="M63" s="8"/>
      <c r="N63" s="8"/>
      <c r="O63" s="8"/>
      <c r="P63" s="8"/>
      <c r="Q63" s="8"/>
      <c r="R63" s="8"/>
      <c r="S63" s="8"/>
      <c r="T63" s="8"/>
      <c r="U63" s="8"/>
      <c r="V63" s="8"/>
      <c r="W63" s="8"/>
      <c r="X63" s="8"/>
      <c r="Y63" s="8"/>
      <c r="Z63" s="8"/>
      <c r="AA63" s="8"/>
      <c r="AB63" s="8"/>
      <c r="AC63" s="8"/>
      <c r="AD63" s="8"/>
      <c r="AE63" s="8"/>
      <c r="AF63" s="8"/>
      <c r="AG63" s="8"/>
      <c r="AH63" s="8"/>
      <c r="AI63" s="8"/>
      <c r="AJ63" s="8"/>
      <c r="AK63" s="8"/>
      <c r="AL63" s="8"/>
      <c r="AM63" s="8"/>
      <c r="AN63" s="8"/>
      <c r="AO63" s="8"/>
      <c r="AP63" s="8"/>
      <c r="AQ63" s="8"/>
      <c r="AR63" s="8"/>
      <c r="AS63" s="8"/>
      <c r="AT63" s="8"/>
      <c r="AU63" s="8"/>
      <c r="AV63" s="8"/>
      <c r="AW63" s="8"/>
      <c r="AX63" s="8"/>
      <c r="AY63" s="8"/>
      <c r="AZ63" s="8"/>
      <c r="BA63" s="8"/>
      <c r="BB63" s="8"/>
      <c r="BC63" s="8"/>
      <c r="BD63" s="8"/>
      <c r="BE63" s="8"/>
      <c r="BF63" s="8"/>
      <c r="BG63" s="8"/>
      <c r="BH63" s="8"/>
      <c r="BI63" s="8"/>
      <c r="BJ63" s="8"/>
      <c r="BK63" s="8"/>
      <c r="BL63" s="8"/>
      <c r="BM63" s="8"/>
      <c r="BN63" s="8"/>
      <c r="BO63" s="8"/>
      <c r="BP63" s="8"/>
      <c r="BQ63" s="8"/>
      <c r="BR63" s="8"/>
      <c r="BS63" s="8"/>
      <c r="BT63" s="8"/>
      <c r="BU63" s="8"/>
      <c r="BV63" s="8"/>
      <c r="BW63" s="8"/>
      <c r="BX63" s="8"/>
      <c r="BY63" s="8"/>
      <c r="BZ63" s="8"/>
      <c r="CA63" s="8"/>
      <c r="CB63" s="8"/>
    </row>
    <row r="64" spans="1:80" x14ac:dyDescent="0.3">
      <c r="A64" s="8"/>
      <c r="B64" s="8"/>
      <c r="C64" s="8"/>
      <c r="D64" s="8"/>
      <c r="E64" s="8"/>
      <c r="F64" s="8"/>
      <c r="G64" s="8"/>
      <c r="H64" s="8"/>
      <c r="I64" s="8"/>
      <c r="J64" s="8"/>
      <c r="K64" s="8"/>
      <c r="L64" s="8"/>
      <c r="M64" s="8"/>
      <c r="N64" s="8"/>
      <c r="O64" s="8"/>
      <c r="P64" s="8"/>
      <c r="Q64" s="8"/>
      <c r="R64" s="8"/>
      <c r="S64" s="8"/>
      <c r="T64" s="8"/>
      <c r="U64" s="8"/>
      <c r="V64" s="8"/>
      <c r="W64" s="8"/>
      <c r="X64" s="8"/>
      <c r="Y64" s="8"/>
      <c r="Z64" s="8"/>
      <c r="AA64" s="8"/>
      <c r="AB64" s="8"/>
      <c r="AC64" s="8"/>
      <c r="AD64" s="8"/>
      <c r="AE64" s="8"/>
      <c r="AF64" s="8"/>
      <c r="AG64" s="8"/>
      <c r="AH64" s="8"/>
      <c r="AI64" s="8"/>
      <c r="AJ64" s="8"/>
      <c r="AK64" s="8"/>
      <c r="AL64" s="8"/>
      <c r="AM64" s="8"/>
      <c r="AN64" s="8"/>
      <c r="AO64" s="8"/>
      <c r="AP64" s="8"/>
      <c r="AQ64" s="8"/>
      <c r="AR64" s="8"/>
      <c r="AS64" s="8"/>
      <c r="AT64" s="8"/>
      <c r="AU64" s="8"/>
      <c r="AV64" s="8"/>
      <c r="AW64" s="8"/>
      <c r="AX64" s="8"/>
      <c r="AY64" s="8"/>
      <c r="AZ64" s="8"/>
      <c r="BA64" s="8"/>
      <c r="BB64" s="8"/>
      <c r="BC64" s="8"/>
      <c r="BD64" s="8"/>
      <c r="BE64" s="8"/>
      <c r="BF64" s="8"/>
      <c r="BG64" s="8"/>
      <c r="BH64" s="8"/>
      <c r="BI64" s="8"/>
      <c r="BJ64" s="8"/>
      <c r="BK64" s="8"/>
      <c r="BL64" s="8"/>
      <c r="BM64" s="8"/>
      <c r="BN64" s="8"/>
      <c r="BO64" s="8"/>
      <c r="BP64" s="8"/>
      <c r="BQ64" s="8"/>
      <c r="BR64" s="8"/>
      <c r="BS64" s="8"/>
      <c r="BT64" s="8"/>
      <c r="BU64" s="8"/>
      <c r="BV64" s="8"/>
      <c r="BW64" s="8"/>
      <c r="BX64" s="8"/>
      <c r="BY64" s="8"/>
      <c r="BZ64" s="8"/>
      <c r="CA64" s="8"/>
      <c r="CB64" s="8"/>
    </row>
    <row r="65" spans="1:80" x14ac:dyDescent="0.3">
      <c r="A65" s="8"/>
      <c r="B65" s="8"/>
      <c r="C65" s="8"/>
      <c r="D65" s="8"/>
      <c r="E65" s="8"/>
      <c r="F65" s="8"/>
      <c r="G65" s="8"/>
      <c r="H65" s="8"/>
      <c r="I65" s="8"/>
      <c r="J65" s="8"/>
      <c r="K65" s="8"/>
      <c r="L65" s="8"/>
      <c r="M65" s="8"/>
      <c r="N65" s="8"/>
      <c r="O65" s="8"/>
      <c r="P65" s="8"/>
      <c r="Q65" s="8"/>
      <c r="R65" s="8"/>
      <c r="S65" s="8"/>
      <c r="T65" s="8"/>
      <c r="U65" s="8"/>
      <c r="V65" s="8"/>
      <c r="W65" s="8"/>
      <c r="X65" s="8"/>
      <c r="Y65" s="8"/>
      <c r="Z65" s="8"/>
      <c r="AA65" s="8"/>
      <c r="AB65" s="8"/>
      <c r="AC65" s="8"/>
      <c r="AD65" s="8"/>
      <c r="AE65" s="8"/>
      <c r="AF65" s="8"/>
      <c r="AG65" s="8"/>
      <c r="AH65" s="8"/>
      <c r="AI65" s="8"/>
      <c r="AJ65" s="8"/>
      <c r="AK65" s="8"/>
      <c r="AL65" s="8"/>
      <c r="AM65" s="8"/>
      <c r="AN65" s="8"/>
      <c r="AO65" s="8"/>
      <c r="AP65" s="8"/>
      <c r="AQ65" s="8"/>
      <c r="AR65" s="8"/>
      <c r="AS65" s="8"/>
      <c r="AT65" s="8"/>
      <c r="AU65" s="8"/>
      <c r="AV65" s="8"/>
      <c r="AW65" s="8"/>
      <c r="AX65" s="8"/>
      <c r="AY65" s="8"/>
      <c r="AZ65" s="8"/>
      <c r="BA65" s="8"/>
      <c r="BB65" s="8"/>
      <c r="BC65" s="8"/>
      <c r="BD65" s="8"/>
      <c r="BE65" s="8"/>
      <c r="BF65" s="8"/>
      <c r="BG65" s="8"/>
      <c r="BH65" s="8"/>
      <c r="BI65" s="8"/>
      <c r="BJ65" s="8"/>
      <c r="BK65" s="8"/>
      <c r="BL65" s="8"/>
      <c r="BM65" s="8"/>
      <c r="BN65" s="8"/>
      <c r="BO65" s="8"/>
      <c r="BP65" s="8"/>
      <c r="BQ65" s="8"/>
      <c r="BR65" s="8"/>
      <c r="BS65" s="8"/>
      <c r="BT65" s="8"/>
      <c r="BU65" s="8"/>
      <c r="BV65" s="8"/>
      <c r="BW65" s="8"/>
      <c r="BX65" s="8"/>
      <c r="BY65" s="8"/>
      <c r="BZ65" s="8"/>
      <c r="CA65" s="8"/>
      <c r="CB65" s="8"/>
    </row>
    <row r="66" spans="1:80" x14ac:dyDescent="0.3">
      <c r="A66" s="8"/>
      <c r="B66" s="8"/>
      <c r="C66" s="8"/>
      <c r="D66" s="8"/>
      <c r="E66" s="8"/>
      <c r="F66" s="8"/>
      <c r="G66" s="8"/>
      <c r="H66" s="8"/>
      <c r="I66" s="8"/>
      <c r="J66" s="8"/>
      <c r="K66" s="8"/>
      <c r="L66" s="8"/>
      <c r="M66" s="8"/>
      <c r="N66" s="8"/>
      <c r="O66" s="8"/>
      <c r="P66" s="8"/>
      <c r="Q66" s="8"/>
      <c r="R66" s="8"/>
      <c r="S66" s="8"/>
      <c r="T66" s="8"/>
      <c r="U66" s="8"/>
      <c r="V66" s="8"/>
      <c r="W66" s="8"/>
      <c r="X66" s="8"/>
      <c r="Y66" s="8"/>
      <c r="Z66" s="8"/>
      <c r="AA66" s="8"/>
      <c r="AB66" s="8"/>
      <c r="AC66" s="8"/>
      <c r="AD66" s="8"/>
      <c r="AE66" s="8"/>
      <c r="AF66" s="8"/>
      <c r="AG66" s="8"/>
      <c r="AH66" s="8"/>
      <c r="AI66" s="8"/>
      <c r="AJ66" s="8"/>
      <c r="AK66" s="8"/>
      <c r="AL66" s="8"/>
      <c r="AM66" s="8"/>
      <c r="AN66" s="8"/>
      <c r="AO66" s="8"/>
      <c r="AP66" s="8"/>
      <c r="AQ66" s="8"/>
      <c r="AR66" s="8"/>
      <c r="AS66" s="8"/>
      <c r="AT66" s="8"/>
      <c r="AU66" s="8"/>
      <c r="AV66" s="8"/>
      <c r="AW66" s="8"/>
      <c r="AX66" s="8"/>
      <c r="AY66" s="8"/>
      <c r="AZ66" s="8"/>
      <c r="BA66" s="8"/>
      <c r="BB66" s="8"/>
      <c r="BC66" s="8"/>
      <c r="BD66" s="8"/>
      <c r="BE66" s="8"/>
      <c r="BF66" s="8"/>
      <c r="BG66" s="8"/>
      <c r="BH66" s="8"/>
      <c r="BI66" s="8"/>
      <c r="BJ66" s="8"/>
      <c r="BK66" s="8"/>
      <c r="BL66" s="8"/>
      <c r="BM66" s="8"/>
      <c r="BN66" s="8"/>
      <c r="BO66" s="8"/>
      <c r="BP66" s="8"/>
      <c r="BQ66" s="8"/>
      <c r="BR66" s="8"/>
      <c r="BS66" s="8"/>
      <c r="BT66" s="8"/>
      <c r="BU66" s="8"/>
      <c r="BV66" s="8"/>
      <c r="BW66" s="8"/>
      <c r="BX66" s="8"/>
      <c r="BY66" s="8"/>
      <c r="BZ66" s="8"/>
      <c r="CA66" s="8"/>
      <c r="CB66" s="8"/>
    </row>
    <row r="67" spans="1:80" x14ac:dyDescent="0.3">
      <c r="A67" s="8"/>
      <c r="B67" s="8"/>
      <c r="C67" s="8"/>
      <c r="D67" s="8"/>
      <c r="E67" s="8"/>
      <c r="F67" s="8"/>
      <c r="G67" s="8"/>
      <c r="H67" s="8"/>
      <c r="I67" s="8"/>
      <c r="J67" s="8"/>
      <c r="K67" s="8"/>
      <c r="L67" s="8"/>
      <c r="M67" s="8"/>
      <c r="N67" s="8"/>
      <c r="O67" s="8"/>
      <c r="P67" s="8"/>
      <c r="Q67" s="8"/>
      <c r="R67" s="8"/>
      <c r="S67" s="8"/>
      <c r="T67" s="8"/>
      <c r="U67" s="8"/>
      <c r="V67" s="8"/>
      <c r="W67" s="8"/>
      <c r="X67" s="8"/>
      <c r="Y67" s="8"/>
      <c r="Z67" s="8"/>
      <c r="AA67" s="8"/>
      <c r="AB67" s="8"/>
      <c r="AC67" s="8"/>
      <c r="AD67" s="8"/>
      <c r="AE67" s="8"/>
      <c r="AF67" s="8"/>
      <c r="AG67" s="8"/>
      <c r="AH67" s="8"/>
      <c r="AI67" s="8"/>
      <c r="AJ67" s="8"/>
      <c r="AK67" s="8"/>
      <c r="AL67" s="8"/>
      <c r="AM67" s="8"/>
      <c r="AN67" s="8"/>
      <c r="AO67" s="8"/>
      <c r="AP67" s="8"/>
      <c r="AQ67" s="8"/>
      <c r="AR67" s="8"/>
      <c r="AS67" s="8"/>
      <c r="AT67" s="8"/>
      <c r="AU67" s="8"/>
      <c r="AV67" s="8"/>
      <c r="AW67" s="8"/>
      <c r="AX67" s="8"/>
      <c r="AY67" s="8"/>
      <c r="AZ67" s="8"/>
      <c r="BA67" s="8"/>
      <c r="BB67" s="8"/>
      <c r="BC67" s="8"/>
      <c r="BD67" s="8"/>
      <c r="BE67" s="8"/>
      <c r="BF67" s="8"/>
      <c r="BG67" s="8"/>
      <c r="BH67" s="8"/>
      <c r="BI67" s="8"/>
      <c r="BJ67" s="8"/>
      <c r="BK67" s="8"/>
      <c r="BL67" s="8"/>
      <c r="BM67" s="8"/>
      <c r="BN67" s="8"/>
      <c r="BO67" s="8"/>
      <c r="BP67" s="8"/>
      <c r="BQ67" s="8"/>
      <c r="BR67" s="8"/>
      <c r="BS67" s="8"/>
      <c r="BT67" s="8"/>
      <c r="BU67" s="8"/>
      <c r="BV67" s="8"/>
      <c r="BW67" s="8"/>
      <c r="BX67" s="8"/>
      <c r="BY67" s="8"/>
      <c r="BZ67" s="8"/>
      <c r="CA67" s="8"/>
      <c r="CB67" s="8"/>
    </row>
    <row r="68" spans="1:80" x14ac:dyDescent="0.3">
      <c r="A68" s="8"/>
      <c r="B68" s="8"/>
      <c r="C68" s="8"/>
      <c r="D68" s="8"/>
      <c r="E68" s="8"/>
      <c r="F68" s="8"/>
      <c r="G68" s="8"/>
      <c r="H68" s="8"/>
      <c r="I68" s="8"/>
      <c r="J68" s="8"/>
      <c r="K68" s="8"/>
      <c r="L68" s="8"/>
      <c r="M68" s="8"/>
      <c r="N68" s="8"/>
      <c r="O68" s="8"/>
      <c r="P68" s="8"/>
      <c r="Q68" s="8"/>
      <c r="R68" s="8"/>
      <c r="S68" s="8"/>
      <c r="T68" s="8"/>
      <c r="U68" s="8"/>
      <c r="V68" s="8"/>
      <c r="W68" s="8"/>
      <c r="X68" s="8"/>
      <c r="Y68" s="8"/>
      <c r="Z68" s="8"/>
      <c r="AA68" s="8"/>
      <c r="AB68" s="8"/>
      <c r="AC68" s="8"/>
      <c r="AD68" s="8"/>
      <c r="AE68" s="8"/>
      <c r="AF68" s="8"/>
      <c r="AG68" s="8"/>
      <c r="AH68" s="8"/>
      <c r="AI68" s="8"/>
      <c r="AJ68" s="8"/>
      <c r="AK68" s="8"/>
      <c r="AL68" s="8"/>
      <c r="AM68" s="8"/>
      <c r="AN68" s="8"/>
      <c r="AO68" s="8"/>
      <c r="AP68" s="8"/>
      <c r="AQ68" s="8"/>
      <c r="AR68" s="8"/>
      <c r="AS68" s="8"/>
      <c r="AT68" s="8"/>
      <c r="AU68" s="8"/>
      <c r="AV68" s="8"/>
      <c r="AW68" s="8"/>
      <c r="AX68" s="8"/>
      <c r="AY68" s="8"/>
      <c r="AZ68" s="8"/>
      <c r="BA68" s="8"/>
      <c r="BB68" s="8"/>
      <c r="BC68" s="8"/>
      <c r="BD68" s="8"/>
      <c r="BE68" s="8"/>
      <c r="BF68" s="8"/>
      <c r="BG68" s="8"/>
      <c r="BH68" s="8"/>
      <c r="BI68" s="8"/>
      <c r="BJ68" s="8"/>
      <c r="BK68" s="8"/>
      <c r="BL68" s="8"/>
      <c r="BM68" s="8"/>
      <c r="BN68" s="8"/>
      <c r="BO68" s="8"/>
      <c r="BP68" s="8"/>
      <c r="BQ68" s="8"/>
      <c r="BR68" s="8"/>
      <c r="BS68" s="8"/>
      <c r="BT68" s="8"/>
      <c r="BU68" s="8"/>
      <c r="BV68" s="8"/>
      <c r="BW68" s="8"/>
      <c r="BX68" s="8"/>
      <c r="BY68" s="8"/>
      <c r="BZ68" s="8"/>
      <c r="CA68" s="8"/>
      <c r="CB68" s="8"/>
    </row>
    <row r="69" spans="1:80" x14ac:dyDescent="0.3">
      <c r="A69" s="8"/>
      <c r="B69" s="8"/>
      <c r="C69" s="8"/>
      <c r="D69" s="8"/>
      <c r="E69" s="8"/>
      <c r="F69" s="8"/>
      <c r="G69" s="8"/>
      <c r="H69" s="8"/>
      <c r="I69" s="8"/>
      <c r="J69" s="8"/>
      <c r="K69" s="8"/>
      <c r="L69" s="8"/>
      <c r="M69" s="8"/>
      <c r="N69" s="8"/>
      <c r="O69" s="8"/>
      <c r="P69" s="8"/>
      <c r="Q69" s="8"/>
      <c r="R69" s="8"/>
      <c r="S69" s="8"/>
      <c r="T69" s="8"/>
      <c r="U69" s="8"/>
      <c r="V69" s="8"/>
      <c r="W69" s="8"/>
      <c r="X69" s="8"/>
      <c r="Y69" s="8"/>
      <c r="Z69" s="8"/>
      <c r="AA69" s="8"/>
      <c r="AB69" s="8"/>
      <c r="AC69" s="8"/>
      <c r="AD69" s="8"/>
      <c r="AE69" s="8"/>
      <c r="AF69" s="8"/>
      <c r="AG69" s="8"/>
      <c r="AH69" s="8"/>
      <c r="AI69" s="8"/>
      <c r="AJ69" s="8"/>
      <c r="AK69" s="8"/>
      <c r="AL69" s="8"/>
      <c r="AM69" s="8"/>
      <c r="AN69" s="8"/>
      <c r="AO69" s="8"/>
      <c r="AP69" s="8"/>
      <c r="AQ69" s="8"/>
      <c r="AR69" s="8"/>
      <c r="AS69" s="8"/>
      <c r="AT69" s="8"/>
      <c r="AU69" s="8"/>
      <c r="AV69" s="8"/>
      <c r="AW69" s="8"/>
      <c r="AX69" s="8"/>
      <c r="AY69" s="8"/>
      <c r="AZ69" s="8"/>
      <c r="BA69" s="8"/>
      <c r="BB69" s="8"/>
      <c r="BC69" s="8"/>
      <c r="BD69" s="8"/>
      <c r="BE69" s="8"/>
      <c r="BF69" s="8"/>
      <c r="BG69" s="8"/>
      <c r="BH69" s="8"/>
      <c r="BI69" s="8"/>
      <c r="BJ69" s="8"/>
      <c r="BK69" s="8"/>
      <c r="BL69" s="8"/>
      <c r="BM69" s="8"/>
      <c r="BN69" s="8"/>
      <c r="BO69" s="8"/>
      <c r="BP69" s="8"/>
      <c r="BQ69" s="8"/>
      <c r="BR69" s="8"/>
      <c r="BS69" s="8"/>
      <c r="BT69" s="8"/>
      <c r="BU69" s="8"/>
      <c r="BV69" s="8"/>
      <c r="BW69" s="8"/>
      <c r="BX69" s="8"/>
      <c r="BY69" s="8"/>
      <c r="BZ69" s="8"/>
      <c r="CA69" s="8"/>
      <c r="CB69" s="8"/>
    </row>
    <row r="70" spans="1:80" x14ac:dyDescent="0.3">
      <c r="A70" s="8"/>
      <c r="B70" s="8"/>
      <c r="C70" s="8"/>
      <c r="D70" s="8"/>
      <c r="E70" s="8"/>
      <c r="F70" s="8"/>
      <c r="G70" s="8"/>
      <c r="H70" s="8"/>
      <c r="I70" s="8"/>
      <c r="J70" s="8"/>
      <c r="K70" s="8"/>
      <c r="L70" s="8"/>
      <c r="M70" s="8"/>
      <c r="N70" s="8"/>
      <c r="O70" s="8"/>
      <c r="P70" s="8"/>
      <c r="Q70" s="8"/>
      <c r="R70" s="8"/>
      <c r="S70" s="8"/>
      <c r="T70" s="8"/>
      <c r="U70" s="8"/>
      <c r="V70" s="8"/>
      <c r="W70" s="8"/>
      <c r="X70" s="8"/>
      <c r="Y70" s="8"/>
      <c r="Z70" s="8"/>
      <c r="AA70" s="8"/>
      <c r="AB70" s="8"/>
      <c r="AC70" s="8"/>
      <c r="AD70" s="8"/>
      <c r="AE70" s="8"/>
      <c r="AF70" s="8"/>
      <c r="AG70" s="8"/>
      <c r="AH70" s="8"/>
      <c r="AI70" s="8"/>
      <c r="AJ70" s="8"/>
      <c r="AK70" s="8"/>
      <c r="AL70" s="8"/>
      <c r="AM70" s="8"/>
      <c r="AN70" s="8"/>
      <c r="AO70" s="8"/>
      <c r="AP70" s="8"/>
      <c r="AQ70" s="8"/>
      <c r="AR70" s="8"/>
      <c r="AS70" s="8"/>
      <c r="AT70" s="8"/>
      <c r="AU70" s="8"/>
      <c r="AV70" s="8"/>
      <c r="AW70" s="8"/>
      <c r="AX70" s="8"/>
      <c r="AY70" s="8"/>
      <c r="AZ70" s="8"/>
      <c r="BA70" s="8"/>
      <c r="BB70" s="8"/>
      <c r="BC70" s="8"/>
      <c r="BD70" s="8"/>
      <c r="BE70" s="8"/>
      <c r="BF70" s="8"/>
      <c r="BG70" s="8"/>
      <c r="BH70" s="8"/>
      <c r="BI70" s="8"/>
      <c r="BJ70" s="8"/>
      <c r="BK70" s="8"/>
      <c r="BL70" s="8"/>
      <c r="BM70" s="8"/>
      <c r="BN70" s="8"/>
      <c r="BO70" s="8"/>
      <c r="BP70" s="8"/>
      <c r="BQ70" s="8"/>
      <c r="BR70" s="8"/>
      <c r="BS70" s="8"/>
      <c r="BT70" s="8"/>
      <c r="BU70" s="8"/>
      <c r="BV70" s="8"/>
      <c r="BW70" s="8"/>
      <c r="BX70" s="8"/>
      <c r="BY70" s="8"/>
      <c r="BZ70" s="8"/>
      <c r="CA70" s="8"/>
      <c r="CB70" s="8"/>
    </row>
    <row r="71" spans="1:80" x14ac:dyDescent="0.3">
      <c r="A71" s="8"/>
      <c r="B71" s="8"/>
      <c r="C71" s="8"/>
      <c r="D71" s="8"/>
      <c r="E71" s="8"/>
      <c r="F71" s="8"/>
      <c r="G71" s="8"/>
      <c r="H71" s="8"/>
      <c r="I71" s="8"/>
      <c r="J71" s="8"/>
      <c r="K71" s="8"/>
      <c r="L71" s="8"/>
      <c r="M71" s="8"/>
      <c r="N71" s="8"/>
      <c r="O71" s="8"/>
      <c r="P71" s="8"/>
      <c r="Q71" s="8"/>
      <c r="R71" s="8"/>
      <c r="S71" s="8"/>
      <c r="T71" s="8"/>
      <c r="U71" s="8"/>
      <c r="V71" s="8"/>
      <c r="W71" s="8"/>
      <c r="X71" s="8"/>
      <c r="Y71" s="8"/>
      <c r="Z71" s="8"/>
      <c r="AA71" s="8"/>
      <c r="AB71" s="8"/>
      <c r="AC71" s="8"/>
      <c r="AD71" s="8"/>
      <c r="AE71" s="8"/>
      <c r="AF71" s="8"/>
      <c r="AG71" s="8"/>
      <c r="AH71" s="8"/>
      <c r="AI71" s="8"/>
      <c r="AJ71" s="8"/>
      <c r="AK71" s="8"/>
      <c r="AL71" s="8"/>
      <c r="AM71" s="8"/>
      <c r="AN71" s="8"/>
      <c r="AO71" s="8"/>
      <c r="AP71" s="8"/>
      <c r="AQ71" s="8"/>
      <c r="AR71" s="8"/>
      <c r="AS71" s="8"/>
      <c r="AT71" s="8"/>
      <c r="AU71" s="8"/>
      <c r="AV71" s="8"/>
      <c r="AW71" s="8"/>
      <c r="AX71" s="8"/>
      <c r="AY71" s="8"/>
      <c r="AZ71" s="8"/>
      <c r="BA71" s="8"/>
      <c r="BB71" s="8"/>
      <c r="BC71" s="8"/>
      <c r="BD71" s="8"/>
      <c r="BE71" s="8"/>
      <c r="BF71" s="8"/>
      <c r="BG71" s="8"/>
      <c r="BH71" s="8"/>
      <c r="BI71" s="8"/>
      <c r="BJ71" s="8"/>
      <c r="BK71" s="8"/>
      <c r="BL71" s="8"/>
      <c r="BM71" s="8"/>
      <c r="BN71" s="8"/>
      <c r="BO71" s="8"/>
      <c r="BP71" s="8"/>
      <c r="BQ71" s="8"/>
      <c r="BR71" s="8"/>
      <c r="BS71" s="8"/>
      <c r="BT71" s="8"/>
      <c r="BU71" s="8"/>
      <c r="BV71" s="8"/>
      <c r="BW71" s="8"/>
      <c r="BX71" s="8"/>
      <c r="BY71" s="8"/>
      <c r="BZ71" s="8"/>
      <c r="CA71" s="8"/>
      <c r="CB71" s="8"/>
    </row>
    <row r="72" spans="1:80" x14ac:dyDescent="0.3">
      <c r="A72" s="8"/>
      <c r="B72" s="8"/>
      <c r="C72" s="8"/>
      <c r="D72" s="8"/>
      <c r="E72" s="8"/>
      <c r="F72" s="8"/>
      <c r="G72" s="8"/>
      <c r="H72" s="8"/>
      <c r="I72" s="8"/>
      <c r="J72" s="8"/>
      <c r="K72" s="8"/>
      <c r="L72" s="8"/>
      <c r="M72" s="8"/>
      <c r="N72" s="8"/>
      <c r="O72" s="8"/>
      <c r="P72" s="8"/>
      <c r="Q72" s="8"/>
      <c r="R72" s="8"/>
      <c r="S72" s="8"/>
      <c r="T72" s="8"/>
      <c r="U72" s="8"/>
      <c r="V72" s="8"/>
      <c r="W72" s="8"/>
      <c r="X72" s="8"/>
      <c r="Y72" s="8"/>
      <c r="Z72" s="8"/>
      <c r="AA72" s="8"/>
      <c r="AB72" s="8"/>
      <c r="AC72" s="8"/>
      <c r="AD72" s="8"/>
      <c r="AE72" s="8"/>
      <c r="AF72" s="8"/>
      <c r="AG72" s="8"/>
      <c r="AH72" s="8"/>
      <c r="AI72" s="8"/>
      <c r="AJ72" s="8"/>
      <c r="AK72" s="8"/>
      <c r="AL72" s="8"/>
      <c r="AM72" s="8"/>
      <c r="AN72" s="8"/>
      <c r="AO72" s="8"/>
      <c r="AP72" s="8"/>
      <c r="AQ72" s="8"/>
      <c r="AR72" s="8"/>
      <c r="AS72" s="8"/>
      <c r="AT72" s="8"/>
      <c r="AU72" s="8"/>
      <c r="AV72" s="8"/>
      <c r="AW72" s="8"/>
      <c r="AX72" s="8"/>
      <c r="AY72" s="8"/>
      <c r="AZ72" s="8"/>
      <c r="BA72" s="8"/>
      <c r="BB72" s="8"/>
      <c r="BC72" s="8"/>
      <c r="BD72" s="8"/>
      <c r="BE72" s="8"/>
      <c r="BF72" s="8"/>
      <c r="BG72" s="8"/>
      <c r="BH72" s="8"/>
      <c r="BI72" s="8"/>
      <c r="BJ72" s="8"/>
      <c r="BK72" s="8"/>
      <c r="BL72" s="8"/>
      <c r="BM72" s="8"/>
      <c r="BN72" s="8"/>
      <c r="BO72" s="8"/>
      <c r="BP72" s="8"/>
      <c r="BQ72" s="8"/>
      <c r="BR72" s="8"/>
      <c r="BS72" s="8"/>
      <c r="BT72" s="8"/>
      <c r="BU72" s="8"/>
      <c r="BV72" s="8"/>
      <c r="BW72" s="8"/>
      <c r="BX72" s="8"/>
      <c r="BY72" s="8"/>
      <c r="BZ72" s="8"/>
      <c r="CA72" s="8"/>
      <c r="CB72" s="8"/>
    </row>
    <row r="73" spans="1:80" x14ac:dyDescent="0.3">
      <c r="A73" s="8"/>
      <c r="B73" s="8"/>
      <c r="C73" s="8"/>
      <c r="D73" s="8"/>
      <c r="E73" s="8"/>
      <c r="F73" s="8"/>
      <c r="G73" s="8"/>
      <c r="H73" s="8"/>
      <c r="I73" s="8"/>
      <c r="J73" s="8"/>
      <c r="K73" s="8"/>
      <c r="L73" s="8"/>
      <c r="M73" s="8"/>
      <c r="N73" s="8"/>
      <c r="O73" s="8"/>
      <c r="P73" s="8"/>
      <c r="Q73" s="8"/>
      <c r="R73" s="8"/>
      <c r="S73" s="8"/>
      <c r="T73" s="8"/>
      <c r="U73" s="8"/>
      <c r="V73" s="8"/>
      <c r="W73" s="8"/>
      <c r="X73" s="8"/>
      <c r="Y73" s="8"/>
      <c r="Z73" s="8"/>
      <c r="AA73" s="8"/>
      <c r="AB73" s="8"/>
      <c r="AC73" s="8"/>
      <c r="AD73" s="8"/>
      <c r="AE73" s="8"/>
      <c r="AF73" s="8"/>
      <c r="AG73" s="8"/>
      <c r="AH73" s="8"/>
      <c r="AI73" s="8"/>
      <c r="AJ73" s="8"/>
      <c r="AK73" s="8"/>
      <c r="AL73" s="8"/>
      <c r="AM73" s="8"/>
      <c r="AN73" s="8"/>
      <c r="AO73" s="8"/>
      <c r="AP73" s="8"/>
      <c r="AQ73" s="8"/>
      <c r="AR73" s="8"/>
      <c r="AS73" s="8"/>
      <c r="AT73" s="8"/>
      <c r="AU73" s="8"/>
      <c r="AV73" s="8"/>
      <c r="AW73" s="8"/>
      <c r="AX73" s="8"/>
      <c r="AY73" s="8"/>
      <c r="AZ73" s="8"/>
      <c r="BA73" s="8"/>
      <c r="BB73" s="8"/>
      <c r="BC73" s="8"/>
      <c r="BD73" s="8"/>
      <c r="BE73" s="8"/>
      <c r="BF73" s="8"/>
      <c r="BG73" s="8"/>
      <c r="BH73" s="8"/>
      <c r="BI73" s="8"/>
      <c r="BJ73" s="8"/>
      <c r="BK73" s="8"/>
      <c r="BL73" s="8"/>
      <c r="BM73" s="8"/>
      <c r="BN73" s="8"/>
      <c r="BO73" s="8"/>
      <c r="BP73" s="8"/>
      <c r="BQ73" s="8"/>
      <c r="BR73" s="8"/>
      <c r="BS73" s="8"/>
      <c r="BT73" s="8"/>
      <c r="BU73" s="8"/>
      <c r="BV73" s="8"/>
      <c r="BW73" s="8"/>
      <c r="BX73" s="8"/>
      <c r="BY73" s="8"/>
      <c r="BZ73" s="8"/>
      <c r="CA73" s="8"/>
      <c r="CB73" s="8"/>
    </row>
    <row r="74" spans="1:80" x14ac:dyDescent="0.3">
      <c r="A74" s="8"/>
      <c r="B74" s="8"/>
      <c r="C74" s="8"/>
      <c r="D74" s="8"/>
      <c r="E74" s="8"/>
      <c r="F74" s="8"/>
      <c r="G74" s="8"/>
      <c r="H74" s="8"/>
      <c r="I74" s="8"/>
      <c r="J74" s="8"/>
      <c r="K74" s="8"/>
      <c r="L74" s="8"/>
      <c r="M74" s="8"/>
      <c r="N74" s="8"/>
      <c r="O74" s="8"/>
      <c r="P74" s="8"/>
      <c r="Q74" s="8"/>
      <c r="R74" s="8"/>
      <c r="S74" s="8"/>
      <c r="T74" s="8"/>
      <c r="U74" s="8"/>
      <c r="V74" s="8"/>
      <c r="W74" s="8"/>
      <c r="X74" s="8"/>
      <c r="Y74" s="8"/>
      <c r="Z74" s="8"/>
      <c r="AA74" s="8"/>
      <c r="AB74" s="8"/>
      <c r="AC74" s="8"/>
      <c r="AD74" s="8"/>
      <c r="AE74" s="8"/>
      <c r="AF74" s="8"/>
      <c r="AG74" s="8"/>
      <c r="AH74" s="8"/>
      <c r="AI74" s="8"/>
      <c r="AJ74" s="8"/>
      <c r="AK74" s="8"/>
      <c r="AL74" s="8"/>
      <c r="AM74" s="8"/>
      <c r="AN74" s="8"/>
      <c r="AO74" s="8"/>
      <c r="AP74" s="8"/>
      <c r="AQ74" s="8"/>
      <c r="AR74" s="8"/>
      <c r="AS74" s="8"/>
      <c r="AT74" s="8"/>
      <c r="AU74" s="8"/>
      <c r="AV74" s="8"/>
      <c r="AW74" s="8"/>
      <c r="AX74" s="8"/>
      <c r="AY74" s="8"/>
      <c r="AZ74" s="8"/>
      <c r="BA74" s="8"/>
      <c r="BB74" s="8"/>
      <c r="BC74" s="8"/>
      <c r="BD74" s="8"/>
      <c r="BE74" s="8"/>
      <c r="BF74" s="8"/>
      <c r="BG74" s="8"/>
      <c r="BH74" s="8"/>
      <c r="BI74" s="8"/>
      <c r="BJ74" s="8"/>
      <c r="BK74" s="8"/>
      <c r="BL74" s="8"/>
      <c r="BM74" s="8"/>
      <c r="BN74" s="8"/>
      <c r="BO74" s="8"/>
      <c r="BP74" s="8"/>
      <c r="BQ74" s="8"/>
      <c r="BR74" s="8"/>
      <c r="BS74" s="8"/>
      <c r="BT74" s="8"/>
      <c r="BU74" s="8"/>
      <c r="BV74" s="8"/>
      <c r="BW74" s="8"/>
      <c r="BX74" s="8"/>
      <c r="BY74" s="8"/>
      <c r="BZ74" s="8"/>
      <c r="CA74" s="8"/>
      <c r="CB74" s="8"/>
    </row>
    <row r="75" spans="1:80" x14ac:dyDescent="0.3">
      <c r="A75" s="8"/>
      <c r="B75" s="8"/>
      <c r="C75" s="8"/>
      <c r="D75" s="8"/>
      <c r="E75" s="8"/>
      <c r="F75" s="8"/>
      <c r="G75" s="8"/>
      <c r="H75" s="8"/>
      <c r="I75" s="8"/>
      <c r="J75" s="8"/>
      <c r="K75" s="8"/>
      <c r="L75" s="8"/>
      <c r="M75" s="8"/>
      <c r="N75" s="8"/>
      <c r="O75" s="8"/>
      <c r="P75" s="8"/>
      <c r="Q75" s="8"/>
      <c r="R75" s="8"/>
      <c r="S75" s="8"/>
      <c r="T75" s="8"/>
      <c r="U75" s="8"/>
      <c r="V75" s="8"/>
      <c r="W75" s="8"/>
      <c r="X75" s="8"/>
      <c r="Y75" s="8"/>
      <c r="Z75" s="8"/>
      <c r="AA75" s="8"/>
      <c r="AB75" s="8"/>
      <c r="AC75" s="8"/>
      <c r="AD75" s="8"/>
      <c r="AE75" s="8"/>
      <c r="AF75" s="8"/>
      <c r="AG75" s="8"/>
      <c r="AH75" s="8"/>
      <c r="AI75" s="8"/>
      <c r="AJ75" s="8"/>
      <c r="AK75" s="8"/>
      <c r="AL75" s="8"/>
      <c r="AM75" s="8"/>
      <c r="AN75" s="8"/>
      <c r="AO75" s="8"/>
      <c r="AP75" s="8"/>
      <c r="AQ75" s="8"/>
      <c r="AR75" s="8"/>
      <c r="AS75" s="8"/>
      <c r="AT75" s="8"/>
      <c r="AU75" s="8"/>
      <c r="AV75" s="8"/>
      <c r="AW75" s="8"/>
      <c r="AX75" s="8"/>
      <c r="AY75" s="8"/>
      <c r="AZ75" s="8"/>
      <c r="BA75" s="8"/>
      <c r="BB75" s="8"/>
      <c r="BC75" s="8"/>
      <c r="BD75" s="8"/>
      <c r="BE75" s="8"/>
      <c r="BF75" s="8"/>
      <c r="BG75" s="8"/>
      <c r="BH75" s="8"/>
      <c r="BI75" s="8"/>
      <c r="BJ75" s="8"/>
      <c r="BK75" s="8"/>
      <c r="BL75" s="8"/>
      <c r="BM75" s="8"/>
      <c r="BN75" s="8"/>
      <c r="BO75" s="8"/>
      <c r="BP75" s="8"/>
      <c r="BQ75" s="8"/>
      <c r="BR75" s="8"/>
      <c r="BS75" s="8"/>
      <c r="BT75" s="8"/>
      <c r="BU75" s="8"/>
      <c r="BV75" s="8"/>
      <c r="BW75" s="8"/>
      <c r="BX75" s="8"/>
      <c r="BY75" s="8"/>
      <c r="BZ75" s="8"/>
      <c r="CA75" s="8"/>
      <c r="CB75" s="8"/>
    </row>
    <row r="76" spans="1:80" x14ac:dyDescent="0.3">
      <c r="A76" s="8"/>
      <c r="B76" s="8"/>
      <c r="C76" s="8"/>
      <c r="D76" s="8"/>
      <c r="E76" s="8"/>
      <c r="F76" s="8"/>
      <c r="G76" s="8"/>
      <c r="H76" s="8"/>
      <c r="I76" s="8"/>
      <c r="J76" s="8"/>
      <c r="K76" s="8"/>
      <c r="L76" s="8"/>
      <c r="M76" s="8"/>
      <c r="N76" s="8"/>
      <c r="O76" s="8"/>
      <c r="P76" s="8"/>
      <c r="Q76" s="8"/>
      <c r="R76" s="8"/>
      <c r="S76" s="8"/>
      <c r="T76" s="8"/>
      <c r="U76" s="8"/>
      <c r="V76" s="8"/>
      <c r="W76" s="8"/>
      <c r="X76" s="8"/>
      <c r="Y76" s="8"/>
      <c r="Z76" s="8"/>
      <c r="AA76" s="8"/>
      <c r="AB76" s="8"/>
      <c r="AC76" s="8"/>
      <c r="AD76" s="8"/>
      <c r="AE76" s="8"/>
      <c r="AF76" s="8"/>
      <c r="AG76" s="8"/>
      <c r="AH76" s="8"/>
      <c r="AI76" s="8"/>
      <c r="AJ76" s="8"/>
      <c r="AK76" s="8"/>
      <c r="AL76" s="8"/>
      <c r="AM76" s="8"/>
      <c r="AN76" s="8"/>
      <c r="AO76" s="8"/>
      <c r="AP76" s="8"/>
      <c r="AQ76" s="8"/>
      <c r="AR76" s="8"/>
      <c r="AS76" s="8"/>
      <c r="AT76" s="8"/>
      <c r="AU76" s="8"/>
      <c r="AV76" s="8"/>
      <c r="AW76" s="8"/>
      <c r="AX76" s="8"/>
      <c r="AY76" s="8"/>
      <c r="AZ76" s="8"/>
      <c r="BA76" s="8"/>
      <c r="BB76" s="8"/>
      <c r="BC76" s="8"/>
      <c r="BD76" s="8"/>
      <c r="BE76" s="8"/>
      <c r="BF76" s="8"/>
      <c r="BG76" s="8"/>
      <c r="BH76" s="8"/>
      <c r="BI76" s="8"/>
      <c r="BJ76" s="8"/>
      <c r="BK76" s="8"/>
      <c r="BL76" s="8"/>
      <c r="BM76" s="8"/>
      <c r="BN76" s="8"/>
      <c r="BO76" s="8"/>
      <c r="BP76" s="8"/>
      <c r="BQ76" s="8"/>
      <c r="BR76" s="8"/>
      <c r="BS76" s="8"/>
      <c r="BT76" s="8"/>
      <c r="BU76" s="8"/>
      <c r="BV76" s="8"/>
      <c r="BW76" s="8"/>
      <c r="BX76" s="8"/>
      <c r="BY76" s="8"/>
      <c r="BZ76" s="8"/>
      <c r="CA76" s="8"/>
      <c r="CB76" s="8"/>
    </row>
    <row r="77" spans="1:80" x14ac:dyDescent="0.3">
      <c r="A77" s="8"/>
      <c r="B77" s="8"/>
      <c r="C77" s="8"/>
      <c r="D77" s="8"/>
      <c r="E77" s="8"/>
      <c r="F77" s="8"/>
      <c r="G77" s="8"/>
      <c r="H77" s="8"/>
      <c r="I77" s="8"/>
      <c r="J77" s="8"/>
      <c r="K77" s="8"/>
      <c r="L77" s="8"/>
      <c r="M77" s="8"/>
      <c r="N77" s="8"/>
      <c r="O77" s="8"/>
      <c r="P77" s="8"/>
      <c r="Q77" s="8"/>
      <c r="R77" s="8"/>
      <c r="S77" s="8"/>
      <c r="T77" s="8"/>
      <c r="U77" s="8"/>
      <c r="V77" s="8"/>
      <c r="W77" s="8"/>
      <c r="X77" s="8"/>
      <c r="Y77" s="8"/>
      <c r="Z77" s="8"/>
      <c r="AA77" s="8"/>
      <c r="AB77" s="8"/>
      <c r="AC77" s="8"/>
      <c r="AD77" s="8"/>
      <c r="AE77" s="8"/>
      <c r="AF77" s="8"/>
      <c r="AG77" s="8"/>
      <c r="AH77" s="8"/>
      <c r="AI77" s="8"/>
      <c r="AJ77" s="8"/>
      <c r="AK77" s="8"/>
      <c r="AL77" s="8"/>
      <c r="AM77" s="8"/>
      <c r="AN77" s="8"/>
      <c r="AO77" s="8"/>
      <c r="AP77" s="8"/>
      <c r="AQ77" s="8"/>
      <c r="AR77" s="8"/>
      <c r="AS77" s="8"/>
      <c r="AT77" s="8"/>
      <c r="AU77" s="8"/>
      <c r="AV77" s="8"/>
      <c r="AW77" s="8"/>
      <c r="AX77" s="8"/>
      <c r="AY77" s="8"/>
      <c r="AZ77" s="8"/>
      <c r="BA77" s="8"/>
      <c r="BB77" s="8"/>
      <c r="BC77" s="8"/>
      <c r="BD77" s="8"/>
      <c r="BE77" s="8"/>
      <c r="BF77" s="8"/>
      <c r="BG77" s="8"/>
      <c r="BH77" s="8"/>
      <c r="BI77" s="8"/>
      <c r="BJ77" s="8"/>
      <c r="BK77" s="8"/>
      <c r="BL77" s="8"/>
      <c r="BM77" s="8"/>
      <c r="BN77" s="8"/>
      <c r="BO77" s="8"/>
      <c r="BP77" s="8"/>
      <c r="BQ77" s="8"/>
      <c r="BR77" s="8"/>
      <c r="BS77" s="8"/>
      <c r="BT77" s="8"/>
      <c r="BU77" s="8"/>
      <c r="BV77" s="8"/>
      <c r="BW77" s="8"/>
      <c r="BX77" s="8"/>
      <c r="BY77" s="8"/>
      <c r="BZ77" s="8"/>
      <c r="CA77" s="8"/>
      <c r="CB77" s="8"/>
    </row>
    <row r="78" spans="1:80" x14ac:dyDescent="0.3">
      <c r="A78" s="8"/>
      <c r="B78" s="8"/>
      <c r="C78" s="8"/>
      <c r="D78" s="8"/>
      <c r="E78" s="8"/>
      <c r="F78" s="8"/>
      <c r="G78" s="8"/>
      <c r="H78" s="8"/>
      <c r="I78" s="8"/>
      <c r="J78" s="8"/>
      <c r="K78" s="8"/>
      <c r="L78" s="8"/>
      <c r="M78" s="8"/>
      <c r="N78" s="8"/>
      <c r="O78" s="8"/>
      <c r="P78" s="8"/>
      <c r="Q78" s="8"/>
      <c r="R78" s="8"/>
      <c r="S78" s="8"/>
      <c r="T78" s="8"/>
      <c r="U78" s="8"/>
      <c r="V78" s="8"/>
      <c r="W78" s="8"/>
      <c r="X78" s="8"/>
      <c r="Y78" s="8"/>
      <c r="Z78" s="8"/>
      <c r="AA78" s="8"/>
      <c r="AB78" s="8"/>
      <c r="AC78" s="8"/>
      <c r="AD78" s="8"/>
      <c r="AE78" s="8"/>
      <c r="AF78" s="8"/>
      <c r="AG78" s="8"/>
      <c r="AH78" s="8"/>
      <c r="AI78" s="8"/>
      <c r="AJ78" s="8"/>
      <c r="AK78" s="8"/>
      <c r="AL78" s="8"/>
      <c r="AM78" s="8"/>
      <c r="AN78" s="8"/>
      <c r="AO78" s="8"/>
      <c r="AP78" s="8"/>
      <c r="AQ78" s="8"/>
      <c r="AR78" s="8"/>
      <c r="AS78" s="8"/>
      <c r="AT78" s="8"/>
      <c r="AU78" s="8"/>
      <c r="AV78" s="8"/>
      <c r="AW78" s="8"/>
      <c r="AX78" s="8"/>
      <c r="AY78" s="8"/>
      <c r="AZ78" s="8"/>
      <c r="BA78" s="8"/>
      <c r="BB78" s="8"/>
      <c r="BC78" s="8"/>
      <c r="BD78" s="8"/>
      <c r="BE78" s="8"/>
      <c r="BF78" s="8"/>
      <c r="BG78" s="8"/>
      <c r="BH78" s="8"/>
      <c r="BI78" s="8"/>
      <c r="BJ78" s="8"/>
      <c r="BK78" s="8"/>
      <c r="BL78" s="8"/>
      <c r="BM78" s="8"/>
      <c r="BN78" s="8"/>
      <c r="BO78" s="8"/>
      <c r="BP78" s="8"/>
      <c r="BQ78" s="8"/>
      <c r="BR78" s="8"/>
      <c r="BS78" s="8"/>
      <c r="BT78" s="8"/>
      <c r="BU78" s="8"/>
      <c r="BV78" s="8"/>
      <c r="BW78" s="8"/>
      <c r="BX78" s="8"/>
      <c r="BY78" s="8"/>
      <c r="BZ78" s="8"/>
      <c r="CA78" s="8"/>
      <c r="CB78" s="8"/>
    </row>
    <row r="79" spans="1:80" x14ac:dyDescent="0.3">
      <c r="A79" s="8"/>
      <c r="B79" s="8"/>
      <c r="C79" s="8"/>
      <c r="D79" s="8"/>
      <c r="E79" s="8"/>
      <c r="F79" s="8"/>
      <c r="G79" s="8"/>
      <c r="H79" s="8"/>
      <c r="I79" s="8"/>
      <c r="J79" s="8"/>
      <c r="K79" s="8"/>
      <c r="L79" s="8"/>
      <c r="M79" s="8"/>
      <c r="N79" s="8"/>
      <c r="O79" s="8"/>
      <c r="P79" s="8"/>
      <c r="Q79" s="8"/>
      <c r="R79" s="8"/>
      <c r="S79" s="8"/>
      <c r="T79" s="8"/>
      <c r="U79" s="8"/>
      <c r="V79" s="8"/>
      <c r="W79" s="8"/>
      <c r="X79" s="8"/>
      <c r="Y79" s="8"/>
      <c r="Z79" s="8"/>
      <c r="AA79" s="8"/>
      <c r="AB79" s="8"/>
      <c r="AC79" s="8"/>
      <c r="AD79" s="8"/>
      <c r="AE79" s="8"/>
      <c r="AF79" s="8"/>
      <c r="AG79" s="8"/>
      <c r="AH79" s="8"/>
      <c r="AI79" s="8"/>
      <c r="AJ79" s="8"/>
      <c r="AK79" s="8"/>
      <c r="AL79" s="8"/>
      <c r="AM79" s="8"/>
      <c r="AN79" s="8"/>
      <c r="AO79" s="8"/>
      <c r="AP79" s="8"/>
      <c r="AQ79" s="8"/>
      <c r="AR79" s="8"/>
      <c r="AS79" s="8"/>
      <c r="AT79" s="8"/>
      <c r="AU79" s="8"/>
      <c r="AV79" s="8"/>
      <c r="AW79" s="8"/>
      <c r="AX79" s="8"/>
      <c r="AY79" s="8"/>
      <c r="AZ79" s="8"/>
      <c r="BA79" s="8"/>
      <c r="BB79" s="8"/>
      <c r="BC79" s="8"/>
      <c r="BD79" s="8"/>
      <c r="BE79" s="8"/>
      <c r="BF79" s="8"/>
      <c r="BG79" s="8"/>
      <c r="BH79" s="8"/>
      <c r="BI79" s="8"/>
      <c r="BJ79" s="8"/>
      <c r="BK79" s="8"/>
    </row>
    <row r="80" spans="1:80" x14ac:dyDescent="0.3">
      <c r="A80" s="8"/>
      <c r="B80" s="8"/>
      <c r="C80" s="8"/>
      <c r="D80" s="8"/>
      <c r="E80" s="8"/>
      <c r="F80" s="8"/>
      <c r="G80" s="8"/>
      <c r="H80" s="8"/>
      <c r="I80" s="8"/>
      <c r="J80" s="8"/>
      <c r="K80" s="8"/>
      <c r="L80" s="8"/>
      <c r="M80" s="8"/>
      <c r="N80" s="8"/>
      <c r="O80" s="8"/>
      <c r="P80" s="8"/>
      <c r="Q80" s="8"/>
      <c r="R80" s="8"/>
      <c r="S80" s="8"/>
      <c r="T80" s="8"/>
      <c r="U80" s="8"/>
      <c r="V80" s="8"/>
      <c r="W80" s="8"/>
      <c r="X80" s="8"/>
      <c r="Y80" s="8"/>
      <c r="Z80" s="8"/>
      <c r="AA80" s="8"/>
      <c r="AB80" s="8"/>
      <c r="AC80" s="8"/>
      <c r="AD80" s="8"/>
      <c r="AE80" s="8"/>
      <c r="AF80" s="8"/>
      <c r="AG80" s="8"/>
      <c r="AH80" s="8"/>
      <c r="AI80" s="8"/>
      <c r="AJ80" s="8"/>
      <c r="AK80" s="8"/>
      <c r="AL80" s="8"/>
      <c r="AM80" s="8"/>
      <c r="AN80" s="8"/>
      <c r="AO80" s="8"/>
      <c r="AP80" s="8"/>
      <c r="AQ80" s="8"/>
      <c r="AR80" s="8"/>
      <c r="AS80" s="8"/>
      <c r="AT80" s="8"/>
      <c r="AU80" s="8"/>
      <c r="AV80" s="8"/>
      <c r="AW80" s="8"/>
      <c r="AX80" s="8"/>
      <c r="AY80" s="8"/>
      <c r="AZ80" s="8"/>
      <c r="BA80" s="8"/>
      <c r="BB80" s="8"/>
      <c r="BC80" s="8"/>
      <c r="BD80" s="8"/>
      <c r="BE80" s="8"/>
      <c r="BF80" s="8"/>
      <c r="BG80" s="8"/>
      <c r="BH80" s="8"/>
      <c r="BI80" s="8"/>
      <c r="BJ80" s="8"/>
      <c r="BK80" s="8"/>
    </row>
    <row r="81" spans="1:63" x14ac:dyDescent="0.3">
      <c r="A81" s="8"/>
      <c r="B81" s="8"/>
      <c r="C81" s="8"/>
      <c r="D81" s="8"/>
      <c r="E81" s="8"/>
      <c r="F81" s="8"/>
      <c r="G81" s="8"/>
      <c r="H81" s="8"/>
      <c r="I81" s="8"/>
      <c r="J81" s="8"/>
      <c r="K81" s="8"/>
      <c r="L81" s="8"/>
      <c r="M81" s="8"/>
      <c r="N81" s="8"/>
      <c r="O81" s="8"/>
      <c r="P81" s="8"/>
      <c r="Q81" s="8"/>
      <c r="R81" s="8"/>
      <c r="S81" s="8"/>
      <c r="T81" s="8"/>
      <c r="U81" s="8"/>
      <c r="V81" s="8"/>
      <c r="W81" s="8"/>
      <c r="X81" s="8"/>
      <c r="Y81" s="8"/>
      <c r="Z81" s="8"/>
      <c r="AA81" s="8"/>
      <c r="AB81" s="8"/>
      <c r="AC81" s="8"/>
      <c r="AD81" s="8"/>
      <c r="AE81" s="8"/>
      <c r="AF81" s="8"/>
      <c r="AG81" s="8"/>
      <c r="AH81" s="8"/>
      <c r="AI81" s="8"/>
      <c r="AJ81" s="8"/>
      <c r="AK81" s="8"/>
      <c r="AL81" s="8"/>
      <c r="AM81" s="8"/>
      <c r="AN81" s="8"/>
      <c r="AO81" s="8"/>
      <c r="AP81" s="8"/>
      <c r="AQ81" s="8"/>
      <c r="AR81" s="8"/>
      <c r="AS81" s="8"/>
      <c r="AT81" s="8"/>
      <c r="AU81" s="8"/>
      <c r="AV81" s="8"/>
      <c r="AW81" s="8"/>
      <c r="AX81" s="8"/>
      <c r="AY81" s="8"/>
      <c r="AZ81" s="8"/>
      <c r="BA81" s="8"/>
      <c r="BB81" s="8"/>
      <c r="BC81" s="8"/>
      <c r="BD81" s="8"/>
      <c r="BE81" s="8"/>
      <c r="BF81" s="8"/>
      <c r="BG81" s="8"/>
      <c r="BH81" s="8"/>
      <c r="BI81" s="8"/>
      <c r="BJ81" s="8"/>
      <c r="BK81" s="8"/>
    </row>
    <row r="82" spans="1:63" x14ac:dyDescent="0.3">
      <c r="A82" s="8"/>
      <c r="B82" s="8"/>
      <c r="C82" s="8"/>
      <c r="D82" s="8"/>
      <c r="E82" s="8"/>
      <c r="F82" s="8"/>
      <c r="G82" s="8"/>
      <c r="H82" s="8"/>
      <c r="I82" s="8"/>
      <c r="J82" s="8"/>
      <c r="K82" s="8"/>
      <c r="L82" s="8"/>
      <c r="M82" s="8"/>
      <c r="N82" s="8"/>
      <c r="O82" s="8"/>
      <c r="P82" s="8"/>
      <c r="Q82" s="8"/>
      <c r="R82" s="8"/>
      <c r="S82" s="8"/>
      <c r="T82" s="8"/>
      <c r="U82" s="8"/>
      <c r="V82" s="8"/>
      <c r="W82" s="8"/>
      <c r="X82" s="8"/>
      <c r="Y82" s="8"/>
      <c r="Z82" s="8"/>
      <c r="AA82" s="8"/>
      <c r="AB82" s="8"/>
      <c r="AC82" s="8"/>
      <c r="AD82" s="8"/>
      <c r="AE82" s="8"/>
      <c r="AF82" s="8"/>
      <c r="AG82" s="8"/>
      <c r="AH82" s="8"/>
      <c r="AI82" s="8"/>
      <c r="AJ82" s="8"/>
      <c r="AK82" s="8"/>
      <c r="AL82" s="8"/>
      <c r="AM82" s="8"/>
      <c r="AN82" s="8"/>
      <c r="AO82" s="8"/>
      <c r="AP82" s="8"/>
      <c r="AQ82" s="8"/>
      <c r="AR82" s="8"/>
      <c r="AS82" s="8"/>
      <c r="AT82" s="8"/>
      <c r="AU82" s="8"/>
      <c r="AV82" s="8"/>
      <c r="AW82" s="8"/>
      <c r="AX82" s="8"/>
      <c r="AY82" s="8"/>
      <c r="AZ82" s="8"/>
      <c r="BA82" s="8"/>
      <c r="BB82" s="8"/>
      <c r="BC82" s="8"/>
      <c r="BD82" s="8"/>
      <c r="BE82" s="8"/>
      <c r="BF82" s="8"/>
      <c r="BG82" s="8"/>
      <c r="BH82" s="8"/>
      <c r="BI82" s="8"/>
      <c r="BJ82" s="8"/>
      <c r="BK82" s="8"/>
    </row>
    <row r="83" spans="1:63" x14ac:dyDescent="0.3">
      <c r="A83" s="8"/>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c r="AK83" s="8"/>
      <c r="AL83" s="8"/>
      <c r="AM83" s="8"/>
      <c r="AN83" s="8"/>
      <c r="AO83" s="8"/>
      <c r="AP83" s="8"/>
      <c r="AQ83" s="8"/>
      <c r="AR83" s="8"/>
      <c r="AS83" s="8"/>
      <c r="AT83" s="8"/>
      <c r="AU83" s="8"/>
      <c r="AV83" s="8"/>
      <c r="AW83" s="8"/>
      <c r="AX83" s="8"/>
      <c r="AY83" s="8"/>
      <c r="AZ83" s="8"/>
      <c r="BA83" s="8"/>
      <c r="BB83" s="8"/>
      <c r="BC83" s="8"/>
      <c r="BD83" s="8"/>
      <c r="BE83" s="8"/>
      <c r="BF83" s="8"/>
      <c r="BG83" s="8"/>
      <c r="BH83" s="8"/>
      <c r="BI83" s="8"/>
      <c r="BJ83" s="8"/>
      <c r="BK83" s="8"/>
    </row>
    <row r="84" spans="1:63" x14ac:dyDescent="0.3">
      <c r="A84" s="8"/>
      <c r="B84" s="8"/>
      <c r="C84" s="8"/>
      <c r="D84" s="8"/>
      <c r="E84" s="8"/>
      <c r="F84" s="8"/>
      <c r="G84" s="8"/>
      <c r="H84" s="8"/>
      <c r="I84" s="8"/>
      <c r="J84" s="8"/>
      <c r="K84" s="8"/>
      <c r="L84" s="8"/>
      <c r="M84" s="8"/>
      <c r="N84" s="8"/>
      <c r="O84" s="8"/>
      <c r="P84" s="8"/>
      <c r="Q84" s="8"/>
      <c r="R84" s="8"/>
      <c r="S84" s="8"/>
      <c r="T84" s="8"/>
      <c r="U84" s="8"/>
      <c r="V84" s="8"/>
      <c r="W84" s="8"/>
      <c r="X84" s="8"/>
      <c r="Y84" s="8"/>
      <c r="Z84" s="8"/>
      <c r="AA84" s="8"/>
      <c r="AB84" s="8"/>
      <c r="AC84" s="8"/>
      <c r="AD84" s="8"/>
      <c r="AE84" s="8"/>
      <c r="AF84" s="8"/>
      <c r="AG84" s="8"/>
      <c r="AH84" s="8"/>
      <c r="AI84" s="8"/>
      <c r="AJ84" s="8"/>
      <c r="AK84" s="8"/>
      <c r="AL84" s="8"/>
      <c r="AM84" s="8"/>
      <c r="AN84" s="8"/>
      <c r="AO84" s="8"/>
      <c r="AP84" s="8"/>
      <c r="AQ84" s="8"/>
      <c r="AR84" s="8"/>
      <c r="AS84" s="8"/>
      <c r="AT84" s="8"/>
      <c r="AU84" s="8"/>
      <c r="AV84" s="8"/>
      <c r="AW84" s="8"/>
      <c r="AX84" s="8"/>
      <c r="AY84" s="8"/>
      <c r="AZ84" s="8"/>
      <c r="BA84" s="8"/>
      <c r="BB84" s="8"/>
      <c r="BC84" s="8"/>
      <c r="BD84" s="8"/>
      <c r="BE84" s="8"/>
      <c r="BF84" s="8"/>
      <c r="BG84" s="8"/>
      <c r="BH84" s="8"/>
      <c r="BI84" s="8"/>
      <c r="BJ84" s="8"/>
      <c r="BK84" s="8"/>
    </row>
    <row r="85" spans="1:63" x14ac:dyDescent="0.3">
      <c r="A85" s="8"/>
      <c r="B85" s="8"/>
      <c r="C85" s="8"/>
      <c r="D85" s="8"/>
      <c r="E85" s="8"/>
      <c r="F85" s="8"/>
      <c r="G85" s="8"/>
      <c r="H85" s="8"/>
      <c r="I85" s="8"/>
      <c r="J85" s="8"/>
      <c r="K85" s="8"/>
      <c r="L85" s="8"/>
      <c r="M85" s="8"/>
      <c r="N85" s="8"/>
      <c r="O85" s="8"/>
      <c r="P85" s="8"/>
      <c r="Q85" s="8"/>
      <c r="R85" s="8"/>
      <c r="S85" s="8"/>
      <c r="T85" s="8"/>
      <c r="U85" s="8"/>
      <c r="V85" s="8"/>
      <c r="W85" s="8"/>
      <c r="X85" s="8"/>
      <c r="Y85" s="8"/>
      <c r="Z85" s="8"/>
      <c r="AA85" s="8"/>
      <c r="AB85" s="8"/>
      <c r="AC85" s="8"/>
      <c r="AD85" s="8"/>
      <c r="AE85" s="8"/>
      <c r="AF85" s="8"/>
      <c r="AG85" s="8"/>
      <c r="AH85" s="8"/>
      <c r="AI85" s="8"/>
      <c r="AJ85" s="8"/>
      <c r="AK85" s="8"/>
      <c r="AL85" s="8"/>
      <c r="AM85" s="8"/>
      <c r="AN85" s="8"/>
      <c r="AO85" s="8"/>
      <c r="AP85" s="8"/>
      <c r="AQ85" s="8"/>
      <c r="AR85" s="8"/>
      <c r="AS85" s="8"/>
      <c r="AT85" s="8"/>
      <c r="AU85" s="8"/>
      <c r="AV85" s="8"/>
      <c r="AW85" s="8"/>
      <c r="AX85" s="8"/>
      <c r="AY85" s="8"/>
      <c r="AZ85" s="8"/>
      <c r="BA85" s="8"/>
      <c r="BB85" s="8"/>
      <c r="BC85" s="8"/>
      <c r="BD85" s="8"/>
      <c r="BE85" s="8"/>
      <c r="BF85" s="8"/>
      <c r="BG85" s="8"/>
      <c r="BH85" s="8"/>
      <c r="BI85" s="8"/>
      <c r="BJ85" s="8"/>
      <c r="BK85" s="8"/>
    </row>
    <row r="86" spans="1:63" x14ac:dyDescent="0.3">
      <c r="A86" s="8"/>
      <c r="B86" s="8"/>
      <c r="C86" s="8"/>
      <c r="D86" s="8"/>
      <c r="E86" s="8"/>
      <c r="F86" s="8"/>
      <c r="G86" s="8"/>
      <c r="H86" s="8"/>
      <c r="I86" s="8"/>
      <c r="J86" s="8"/>
      <c r="K86" s="8"/>
      <c r="L86" s="8"/>
      <c r="M86" s="8"/>
      <c r="N86" s="8"/>
      <c r="O86" s="8"/>
      <c r="P86" s="8"/>
      <c r="Q86" s="8"/>
      <c r="R86" s="8"/>
      <c r="S86" s="8"/>
      <c r="T86" s="8"/>
      <c r="U86" s="8"/>
      <c r="V86" s="8"/>
      <c r="W86" s="8"/>
      <c r="X86" s="8"/>
      <c r="Y86" s="8"/>
      <c r="Z86" s="8"/>
      <c r="AA86" s="8"/>
      <c r="AB86" s="8"/>
      <c r="AC86" s="8"/>
      <c r="AD86" s="8"/>
      <c r="AE86" s="8"/>
      <c r="AF86" s="8"/>
      <c r="AG86" s="8"/>
      <c r="AH86" s="8"/>
      <c r="AI86" s="8"/>
      <c r="AJ86" s="8"/>
      <c r="AK86" s="8"/>
      <c r="AL86" s="8"/>
      <c r="AM86" s="8"/>
      <c r="AN86" s="8"/>
      <c r="AO86" s="8"/>
      <c r="AP86" s="8"/>
      <c r="AQ86" s="8"/>
      <c r="AR86" s="8"/>
      <c r="AS86" s="8"/>
      <c r="AT86" s="8"/>
      <c r="AU86" s="8"/>
      <c r="AV86" s="8"/>
      <c r="AW86" s="8"/>
      <c r="AX86" s="8"/>
      <c r="AY86" s="8"/>
      <c r="AZ86" s="8"/>
      <c r="BA86" s="8"/>
      <c r="BB86" s="8"/>
      <c r="BC86" s="8"/>
      <c r="BD86" s="8"/>
      <c r="BE86" s="8"/>
      <c r="BF86" s="8"/>
      <c r="BG86" s="8"/>
      <c r="BH86" s="8"/>
      <c r="BI86" s="8"/>
      <c r="BJ86" s="8"/>
      <c r="BK86" s="8"/>
    </row>
    <row r="87" spans="1:63" x14ac:dyDescent="0.3">
      <c r="A87" s="8"/>
      <c r="B87" s="8"/>
      <c r="C87" s="8"/>
      <c r="D87" s="8"/>
      <c r="E87" s="8"/>
      <c r="F87" s="8"/>
      <c r="G87" s="8"/>
      <c r="H87" s="8"/>
      <c r="I87" s="8"/>
      <c r="J87" s="8"/>
      <c r="K87" s="8"/>
      <c r="L87" s="8"/>
      <c r="M87" s="8"/>
      <c r="N87" s="8"/>
      <c r="O87" s="8"/>
      <c r="P87" s="8"/>
      <c r="Q87" s="8"/>
      <c r="R87" s="8"/>
      <c r="S87" s="8"/>
      <c r="T87" s="8"/>
      <c r="U87" s="8"/>
      <c r="V87" s="8"/>
      <c r="W87" s="8"/>
      <c r="X87" s="8"/>
      <c r="Y87" s="8"/>
      <c r="Z87" s="8"/>
      <c r="AA87" s="8"/>
      <c r="AB87" s="8"/>
      <c r="AC87" s="8"/>
      <c r="AD87" s="8"/>
      <c r="AE87" s="8"/>
      <c r="AF87" s="8"/>
      <c r="AG87" s="8"/>
      <c r="AH87" s="8"/>
      <c r="AI87" s="8"/>
      <c r="AJ87" s="8"/>
      <c r="AK87" s="8"/>
      <c r="AL87" s="8"/>
      <c r="AM87" s="8"/>
      <c r="AN87" s="8"/>
      <c r="AO87" s="8"/>
      <c r="AP87" s="8"/>
      <c r="AQ87" s="8"/>
      <c r="AR87" s="8"/>
      <c r="AS87" s="8"/>
      <c r="AT87" s="8"/>
      <c r="AU87" s="8"/>
      <c r="AV87" s="8"/>
      <c r="AW87" s="8"/>
      <c r="AX87" s="8"/>
      <c r="AY87" s="8"/>
      <c r="AZ87" s="8"/>
      <c r="BA87" s="8"/>
      <c r="BB87" s="8"/>
      <c r="BC87" s="8"/>
      <c r="BD87" s="8"/>
      <c r="BE87" s="8"/>
      <c r="BF87" s="8"/>
      <c r="BG87" s="8"/>
      <c r="BH87" s="8"/>
      <c r="BI87" s="8"/>
      <c r="BJ87" s="8"/>
      <c r="BK87" s="8"/>
    </row>
    <row r="88" spans="1:63" x14ac:dyDescent="0.3">
      <c r="A88" s="8"/>
      <c r="B88" s="8"/>
      <c r="C88" s="8"/>
      <c r="D88" s="8"/>
      <c r="E88" s="8"/>
      <c r="F88" s="8"/>
      <c r="G88" s="8"/>
      <c r="H88" s="8"/>
      <c r="I88" s="8"/>
      <c r="J88" s="8"/>
      <c r="K88" s="8"/>
      <c r="L88" s="8"/>
      <c r="M88" s="8"/>
      <c r="N88" s="8"/>
      <c r="O88" s="8"/>
      <c r="P88" s="8"/>
      <c r="Q88" s="8"/>
      <c r="R88" s="8"/>
      <c r="S88" s="8"/>
      <c r="T88" s="8"/>
      <c r="U88" s="8"/>
      <c r="V88" s="8"/>
      <c r="W88" s="8"/>
      <c r="X88" s="8"/>
      <c r="Y88" s="8"/>
      <c r="Z88" s="8"/>
      <c r="AA88" s="8"/>
      <c r="AB88" s="8"/>
      <c r="AC88" s="8"/>
      <c r="AD88" s="8"/>
      <c r="AE88" s="8"/>
      <c r="AF88" s="8"/>
      <c r="AG88" s="8"/>
      <c r="AH88" s="8"/>
      <c r="AI88" s="8"/>
      <c r="AJ88" s="8"/>
      <c r="AK88" s="8"/>
      <c r="AL88" s="8"/>
      <c r="AM88" s="8"/>
      <c r="AN88" s="8"/>
      <c r="AO88" s="8"/>
      <c r="AP88" s="8"/>
      <c r="AQ88" s="8"/>
      <c r="AR88" s="8"/>
      <c r="AS88" s="8"/>
      <c r="AT88" s="8"/>
      <c r="AU88" s="8"/>
      <c r="AV88" s="8"/>
      <c r="AW88" s="8"/>
      <c r="AX88" s="8"/>
      <c r="AY88" s="8"/>
      <c r="AZ88" s="8"/>
      <c r="BA88" s="8"/>
      <c r="BB88" s="8"/>
      <c r="BC88" s="8"/>
      <c r="BD88" s="8"/>
      <c r="BE88" s="8"/>
      <c r="BF88" s="8"/>
      <c r="BG88" s="8"/>
      <c r="BH88" s="8"/>
      <c r="BI88" s="8"/>
      <c r="BJ88" s="8"/>
      <c r="BK88" s="8"/>
    </row>
    <row r="89" spans="1:63" x14ac:dyDescent="0.3">
      <c r="A89" s="8"/>
      <c r="B89" s="8"/>
      <c r="C89" s="8"/>
      <c r="D89" s="8"/>
      <c r="E89" s="8"/>
      <c r="F89" s="8"/>
      <c r="G89" s="8"/>
      <c r="H89" s="8"/>
      <c r="I89" s="8"/>
      <c r="J89" s="8"/>
      <c r="K89" s="8"/>
      <c r="L89" s="8"/>
      <c r="M89" s="8"/>
      <c r="N89" s="8"/>
      <c r="O89" s="8"/>
      <c r="P89" s="8"/>
      <c r="Q89" s="8"/>
      <c r="R89" s="8"/>
      <c r="S89" s="8"/>
      <c r="T89" s="8"/>
      <c r="U89" s="8"/>
      <c r="V89" s="8"/>
      <c r="W89" s="8"/>
      <c r="X89" s="8"/>
      <c r="Y89" s="8"/>
      <c r="Z89" s="8"/>
      <c r="AA89" s="8"/>
      <c r="AB89" s="8"/>
      <c r="AC89" s="8"/>
      <c r="AD89" s="8"/>
      <c r="AE89" s="8"/>
      <c r="AF89" s="8"/>
      <c r="AG89" s="8"/>
      <c r="AH89" s="8"/>
      <c r="AI89" s="8"/>
      <c r="AJ89" s="8"/>
      <c r="AK89" s="8"/>
      <c r="AL89" s="8"/>
      <c r="AM89" s="8"/>
      <c r="AN89" s="8"/>
      <c r="AO89" s="8"/>
      <c r="AP89" s="8"/>
      <c r="AQ89" s="8"/>
      <c r="AR89" s="8"/>
      <c r="AS89" s="8"/>
      <c r="AT89" s="8"/>
      <c r="AU89" s="8"/>
      <c r="AV89" s="8"/>
      <c r="AW89" s="8"/>
      <c r="AX89" s="8"/>
      <c r="AY89" s="8"/>
      <c r="AZ89" s="8"/>
      <c r="BA89" s="8"/>
      <c r="BB89" s="8"/>
      <c r="BC89" s="8"/>
      <c r="BD89" s="8"/>
      <c r="BE89" s="8"/>
      <c r="BF89" s="8"/>
      <c r="BG89" s="8"/>
      <c r="BH89" s="8"/>
      <c r="BI89" s="8"/>
      <c r="BJ89" s="8"/>
      <c r="BK89" s="8"/>
    </row>
    <row r="90" spans="1:63" x14ac:dyDescent="0.3">
      <c r="A90" s="8"/>
      <c r="B90" s="8"/>
      <c r="C90" s="8"/>
      <c r="D90" s="8"/>
      <c r="E90" s="8"/>
      <c r="F90" s="8"/>
      <c r="G90" s="8"/>
      <c r="H90" s="8"/>
      <c r="I90" s="8"/>
      <c r="J90" s="8"/>
      <c r="K90" s="8"/>
      <c r="L90" s="8"/>
      <c r="M90" s="8"/>
      <c r="N90" s="8"/>
      <c r="O90" s="8"/>
      <c r="P90" s="8"/>
      <c r="Q90" s="8"/>
      <c r="R90" s="8"/>
      <c r="S90" s="8"/>
      <c r="T90" s="8"/>
      <c r="U90" s="8"/>
      <c r="V90" s="8"/>
      <c r="W90" s="8"/>
      <c r="X90" s="8"/>
      <c r="Y90" s="8"/>
      <c r="Z90" s="8"/>
      <c r="AA90" s="8"/>
      <c r="AB90" s="8"/>
      <c r="AC90" s="8"/>
      <c r="AD90" s="8"/>
      <c r="AE90" s="8"/>
      <c r="AF90" s="8"/>
      <c r="AG90" s="8"/>
      <c r="AH90" s="8"/>
      <c r="AI90" s="8"/>
      <c r="AJ90" s="8"/>
      <c r="AK90" s="8"/>
      <c r="AL90" s="8"/>
      <c r="AM90" s="8"/>
      <c r="AN90" s="8"/>
      <c r="AO90" s="8"/>
      <c r="AP90" s="8"/>
      <c r="AQ90" s="8"/>
      <c r="AR90" s="8"/>
      <c r="AS90" s="8"/>
      <c r="AT90" s="8"/>
      <c r="AU90" s="8"/>
      <c r="AV90" s="8"/>
      <c r="AW90" s="8"/>
      <c r="AX90" s="8"/>
      <c r="AY90" s="8"/>
      <c r="AZ90" s="8"/>
      <c r="BA90" s="8"/>
      <c r="BB90" s="8"/>
      <c r="BC90" s="8"/>
      <c r="BD90" s="8"/>
      <c r="BE90" s="8"/>
      <c r="BF90" s="8"/>
      <c r="BG90" s="8"/>
      <c r="BH90" s="8"/>
      <c r="BI90" s="8"/>
      <c r="BJ90" s="8"/>
      <c r="BK90" s="8"/>
    </row>
    <row r="91" spans="1:63" x14ac:dyDescent="0.3">
      <c r="A91" s="8"/>
      <c r="B91" s="8"/>
      <c r="C91" s="8"/>
      <c r="D91" s="8"/>
      <c r="E91" s="8"/>
      <c r="F91" s="8"/>
      <c r="G91" s="8"/>
      <c r="H91" s="8"/>
      <c r="I91" s="8"/>
      <c r="J91" s="8"/>
      <c r="K91" s="8"/>
      <c r="L91" s="8"/>
      <c r="M91" s="8"/>
      <c r="N91" s="8"/>
      <c r="O91" s="8"/>
      <c r="P91" s="8"/>
      <c r="Q91" s="8"/>
      <c r="R91" s="8"/>
      <c r="S91" s="8"/>
      <c r="T91" s="8"/>
      <c r="U91" s="8"/>
      <c r="V91" s="8"/>
      <c r="W91" s="8"/>
      <c r="X91" s="8"/>
      <c r="Y91" s="8"/>
      <c r="Z91" s="8"/>
      <c r="AA91" s="8"/>
      <c r="AB91" s="8"/>
      <c r="AC91" s="8"/>
      <c r="AD91" s="8"/>
      <c r="AE91" s="8"/>
      <c r="AF91" s="8"/>
      <c r="AG91" s="8"/>
      <c r="AH91" s="8"/>
      <c r="AI91" s="8"/>
      <c r="AJ91" s="8"/>
      <c r="AK91" s="8"/>
      <c r="AL91" s="8"/>
      <c r="AM91" s="8"/>
      <c r="AN91" s="8"/>
      <c r="AO91" s="8"/>
      <c r="AP91" s="8"/>
      <c r="AQ91" s="8"/>
      <c r="AR91" s="8"/>
      <c r="AS91" s="8"/>
      <c r="AT91" s="8"/>
      <c r="AU91" s="8"/>
      <c r="AV91" s="8"/>
      <c r="AW91" s="8"/>
      <c r="AX91" s="8"/>
      <c r="AY91" s="8"/>
      <c r="AZ91" s="8"/>
      <c r="BA91" s="8"/>
      <c r="BB91" s="8"/>
      <c r="BC91" s="8"/>
      <c r="BD91" s="8"/>
      <c r="BE91" s="8"/>
      <c r="BF91" s="8"/>
      <c r="BG91" s="8"/>
      <c r="BH91" s="8"/>
      <c r="BI91" s="8"/>
      <c r="BJ91" s="8"/>
      <c r="BK91" s="8"/>
    </row>
    <row r="92" spans="1:63" x14ac:dyDescent="0.3">
      <c r="A92" s="8"/>
      <c r="B92" s="8"/>
      <c r="C92" s="8"/>
      <c r="D92" s="8"/>
      <c r="E92" s="8"/>
      <c r="F92" s="8"/>
      <c r="G92" s="8"/>
      <c r="H92" s="8"/>
      <c r="I92" s="8"/>
      <c r="J92" s="8"/>
      <c r="K92" s="8"/>
      <c r="L92" s="8"/>
      <c r="M92" s="8"/>
      <c r="N92" s="8"/>
      <c r="O92" s="8"/>
      <c r="P92" s="8"/>
      <c r="Q92" s="8"/>
      <c r="R92" s="8"/>
      <c r="S92" s="8"/>
      <c r="T92" s="8"/>
      <c r="U92" s="8"/>
      <c r="V92" s="8"/>
      <c r="W92" s="8"/>
      <c r="X92" s="8"/>
      <c r="Y92" s="8"/>
      <c r="Z92" s="8"/>
      <c r="AA92" s="8"/>
      <c r="AB92" s="8"/>
      <c r="AC92" s="8"/>
      <c r="AD92" s="8"/>
      <c r="AE92" s="8"/>
      <c r="AF92" s="8"/>
      <c r="AG92" s="8"/>
      <c r="AH92" s="8"/>
      <c r="AI92" s="8"/>
      <c r="AJ92" s="8"/>
      <c r="AK92" s="8"/>
      <c r="AL92" s="8"/>
      <c r="AM92" s="8"/>
      <c r="AN92" s="8"/>
      <c r="AO92" s="8"/>
      <c r="AP92" s="8"/>
      <c r="AQ92" s="8"/>
      <c r="AR92" s="8"/>
      <c r="AS92" s="8"/>
      <c r="AT92" s="8"/>
      <c r="AU92" s="8"/>
      <c r="AV92" s="8"/>
      <c r="AW92" s="8"/>
      <c r="AX92" s="8"/>
      <c r="AY92" s="8"/>
      <c r="AZ92" s="8"/>
      <c r="BA92" s="8"/>
      <c r="BB92" s="8"/>
      <c r="BC92" s="8"/>
      <c r="BD92" s="8"/>
      <c r="BE92" s="8"/>
      <c r="BF92" s="8"/>
      <c r="BG92" s="8"/>
      <c r="BH92" s="8"/>
      <c r="BI92" s="8"/>
      <c r="BJ92" s="8"/>
      <c r="BK92" s="8"/>
    </row>
    <row r="93" spans="1:63" x14ac:dyDescent="0.3">
      <c r="A93" s="8"/>
      <c r="B93" s="8"/>
      <c r="C93" s="8"/>
      <c r="D93" s="8"/>
      <c r="E93" s="8"/>
      <c r="F93" s="8"/>
      <c r="G93" s="8"/>
      <c r="H93" s="8"/>
      <c r="I93" s="8"/>
      <c r="J93" s="8"/>
      <c r="K93" s="8"/>
      <c r="L93" s="8"/>
      <c r="M93" s="8"/>
      <c r="N93" s="8"/>
      <c r="O93" s="8"/>
      <c r="P93" s="8"/>
      <c r="Q93" s="8"/>
      <c r="R93" s="8"/>
      <c r="S93" s="8"/>
      <c r="T93" s="8"/>
      <c r="U93" s="8"/>
      <c r="V93" s="8"/>
      <c r="W93" s="8"/>
      <c r="X93" s="8"/>
      <c r="Y93" s="8"/>
      <c r="Z93" s="8"/>
      <c r="AA93" s="8"/>
      <c r="AB93" s="8"/>
      <c r="AC93" s="8"/>
      <c r="AD93" s="8"/>
      <c r="AE93" s="8"/>
      <c r="AF93" s="8"/>
      <c r="AG93" s="8"/>
      <c r="AH93" s="8"/>
      <c r="AI93" s="8"/>
      <c r="AJ93" s="8"/>
      <c r="AK93" s="8"/>
      <c r="AL93" s="8"/>
      <c r="AM93" s="8"/>
      <c r="AN93" s="8"/>
      <c r="AO93" s="8"/>
      <c r="AP93" s="8"/>
      <c r="AQ93" s="8"/>
      <c r="AR93" s="8"/>
      <c r="AS93" s="8"/>
      <c r="AT93" s="8"/>
      <c r="AU93" s="8"/>
      <c r="AV93" s="8"/>
      <c r="AW93" s="8"/>
      <c r="AX93" s="8"/>
      <c r="AY93" s="8"/>
      <c r="AZ93" s="8"/>
      <c r="BA93" s="8"/>
      <c r="BB93" s="8"/>
      <c r="BC93" s="8"/>
      <c r="BD93" s="8"/>
      <c r="BE93" s="8"/>
      <c r="BF93" s="8"/>
      <c r="BG93" s="8"/>
      <c r="BH93" s="8"/>
      <c r="BI93" s="8"/>
      <c r="BJ93" s="8"/>
      <c r="BK93" s="8"/>
    </row>
    <row r="94" spans="1:63" x14ac:dyDescent="0.3">
      <c r="A94" s="8"/>
      <c r="B94" s="8"/>
      <c r="C94" s="8"/>
      <c r="D94" s="8"/>
      <c r="E94" s="8"/>
      <c r="F94" s="8"/>
      <c r="G94" s="8"/>
      <c r="H94" s="8"/>
      <c r="I94" s="8"/>
      <c r="J94" s="8"/>
      <c r="K94" s="8"/>
      <c r="L94" s="8"/>
      <c r="M94" s="8"/>
      <c r="N94" s="8"/>
      <c r="O94" s="8"/>
      <c r="P94" s="8"/>
      <c r="Q94" s="8"/>
      <c r="R94" s="8"/>
      <c r="S94" s="8"/>
      <c r="T94" s="8"/>
      <c r="U94" s="8"/>
      <c r="V94" s="8"/>
      <c r="W94" s="8"/>
      <c r="X94" s="8"/>
      <c r="Y94" s="8"/>
      <c r="Z94" s="8"/>
      <c r="AA94" s="8"/>
      <c r="AB94" s="8"/>
      <c r="AC94" s="8"/>
      <c r="AD94" s="8"/>
      <c r="AE94" s="8"/>
      <c r="AF94" s="8"/>
      <c r="AG94" s="8"/>
      <c r="AH94" s="8"/>
      <c r="AI94" s="8"/>
      <c r="AJ94" s="8"/>
      <c r="AK94" s="8"/>
      <c r="AL94" s="8"/>
      <c r="AM94" s="8"/>
      <c r="AN94" s="8"/>
      <c r="AO94" s="8"/>
      <c r="AP94" s="8"/>
      <c r="AQ94" s="8"/>
      <c r="AR94" s="8"/>
      <c r="AS94" s="8"/>
      <c r="AT94" s="8"/>
      <c r="AU94" s="8"/>
      <c r="AV94" s="8"/>
      <c r="AW94" s="8"/>
      <c r="AX94" s="8"/>
      <c r="AY94" s="8"/>
      <c r="AZ94" s="8"/>
      <c r="BA94" s="8"/>
      <c r="BB94" s="8"/>
      <c r="BC94" s="8"/>
      <c r="BD94" s="8"/>
      <c r="BE94" s="8"/>
      <c r="BF94" s="8"/>
      <c r="BG94" s="8"/>
      <c r="BH94" s="8"/>
      <c r="BI94" s="8"/>
      <c r="BJ94" s="8"/>
      <c r="BK94" s="8"/>
    </row>
    <row r="95" spans="1:63" x14ac:dyDescent="0.3">
      <c r="A95" s="8"/>
      <c r="B95" s="8"/>
      <c r="C95" s="8"/>
      <c r="D95" s="8"/>
      <c r="E95" s="8"/>
      <c r="F95" s="8"/>
      <c r="G95" s="8"/>
      <c r="H95" s="8"/>
      <c r="I95" s="8"/>
      <c r="J95" s="8"/>
      <c r="K95" s="8"/>
      <c r="L95" s="8"/>
      <c r="M95" s="8"/>
      <c r="N95" s="8"/>
      <c r="O95" s="8"/>
      <c r="P95" s="8"/>
      <c r="Q95" s="8"/>
      <c r="R95" s="8"/>
      <c r="S95" s="8"/>
      <c r="T95" s="8"/>
      <c r="U95" s="8"/>
      <c r="V95" s="8"/>
      <c r="W95" s="8"/>
      <c r="X95" s="8"/>
      <c r="Y95" s="8"/>
      <c r="Z95" s="8"/>
      <c r="AA95" s="8"/>
      <c r="AB95" s="8"/>
      <c r="AC95" s="8"/>
      <c r="AD95" s="8"/>
      <c r="AE95" s="8"/>
      <c r="AF95" s="8"/>
      <c r="AG95" s="8"/>
      <c r="AH95" s="8"/>
      <c r="AI95" s="8"/>
      <c r="AJ95" s="8"/>
      <c r="AK95" s="8"/>
      <c r="AL95" s="8"/>
      <c r="AM95" s="8"/>
      <c r="AN95" s="8"/>
      <c r="AO95" s="8"/>
      <c r="AP95" s="8"/>
      <c r="AQ95" s="8"/>
      <c r="AR95" s="8"/>
      <c r="AS95" s="8"/>
      <c r="AT95" s="8"/>
      <c r="AU95" s="8"/>
      <c r="AV95" s="8"/>
      <c r="AW95" s="8"/>
      <c r="AX95" s="8"/>
      <c r="AY95" s="8"/>
      <c r="AZ95" s="8"/>
      <c r="BA95" s="8"/>
      <c r="BB95" s="8"/>
      <c r="BC95" s="8"/>
      <c r="BD95" s="8"/>
      <c r="BE95" s="8"/>
      <c r="BF95" s="8"/>
      <c r="BG95" s="8"/>
      <c r="BH95" s="8"/>
      <c r="BI95" s="8"/>
      <c r="BJ95" s="8"/>
      <c r="BK95" s="8"/>
    </row>
    <row r="96" spans="1:63" x14ac:dyDescent="0.3">
      <c r="A96" s="8"/>
      <c r="B96" s="8"/>
      <c r="C96" s="8"/>
      <c r="D96" s="8"/>
      <c r="E96" s="8"/>
      <c r="F96" s="8"/>
      <c r="G96" s="8"/>
      <c r="H96" s="8"/>
      <c r="I96" s="8"/>
      <c r="J96" s="8"/>
      <c r="K96" s="8"/>
      <c r="L96" s="8"/>
      <c r="M96" s="8"/>
      <c r="N96" s="8"/>
      <c r="O96" s="8"/>
      <c r="P96" s="8"/>
      <c r="Q96" s="8"/>
      <c r="R96" s="8"/>
      <c r="S96" s="8"/>
      <c r="T96" s="8"/>
      <c r="U96" s="8"/>
      <c r="V96" s="8"/>
      <c r="W96" s="8"/>
      <c r="X96" s="8"/>
      <c r="Y96" s="8"/>
      <c r="Z96" s="8"/>
      <c r="AA96" s="8"/>
      <c r="AB96" s="8"/>
      <c r="AC96" s="8"/>
      <c r="AD96" s="8"/>
      <c r="AE96" s="8"/>
      <c r="AF96" s="8"/>
      <c r="AG96" s="8"/>
      <c r="AH96" s="8"/>
      <c r="AI96" s="8"/>
      <c r="AJ96" s="8"/>
      <c r="AK96" s="8"/>
      <c r="AL96" s="8"/>
      <c r="AM96" s="8"/>
      <c r="AN96" s="8"/>
      <c r="AO96" s="8"/>
      <c r="AP96" s="8"/>
      <c r="AQ96" s="8"/>
      <c r="AR96" s="8"/>
      <c r="AS96" s="8"/>
      <c r="AT96" s="8"/>
      <c r="AU96" s="8"/>
      <c r="AV96" s="8"/>
      <c r="AW96" s="8"/>
      <c r="AX96" s="8"/>
      <c r="AY96" s="8"/>
      <c r="AZ96" s="8"/>
      <c r="BA96" s="8"/>
      <c r="BB96" s="8"/>
      <c r="BC96" s="8"/>
      <c r="BD96" s="8"/>
      <c r="BE96" s="8"/>
      <c r="BF96" s="8"/>
      <c r="BG96" s="8"/>
      <c r="BH96" s="8"/>
      <c r="BI96" s="8"/>
      <c r="BJ96" s="8"/>
      <c r="BK96" s="8"/>
    </row>
    <row r="97" spans="1:63" x14ac:dyDescent="0.3">
      <c r="A97" s="8"/>
      <c r="B97" s="8"/>
      <c r="C97" s="8"/>
      <c r="D97" s="8"/>
      <c r="E97" s="8"/>
      <c r="F97" s="8"/>
      <c r="G97" s="8"/>
      <c r="H97" s="8"/>
      <c r="I97" s="8"/>
      <c r="J97" s="8"/>
      <c r="K97" s="8"/>
      <c r="L97" s="8"/>
      <c r="M97" s="8"/>
      <c r="N97" s="8"/>
      <c r="O97" s="8"/>
      <c r="P97" s="8"/>
      <c r="Q97" s="8"/>
      <c r="R97" s="8"/>
      <c r="S97" s="8"/>
      <c r="T97" s="8"/>
      <c r="U97" s="8"/>
      <c r="V97" s="8"/>
      <c r="W97" s="8"/>
      <c r="X97" s="8"/>
      <c r="Y97" s="8"/>
      <c r="Z97" s="8"/>
      <c r="AA97" s="8"/>
      <c r="AB97" s="8"/>
      <c r="AC97" s="8"/>
      <c r="AD97" s="8"/>
      <c r="AE97" s="8"/>
      <c r="AF97" s="8"/>
      <c r="AG97" s="8"/>
      <c r="AH97" s="8"/>
      <c r="AI97" s="8"/>
      <c r="AJ97" s="8"/>
      <c r="AK97" s="8"/>
      <c r="AL97" s="8"/>
      <c r="AM97" s="8"/>
      <c r="AN97" s="8"/>
      <c r="AO97" s="8"/>
      <c r="AP97" s="8"/>
      <c r="AQ97" s="8"/>
      <c r="AR97" s="8"/>
      <c r="AS97" s="8"/>
      <c r="AT97" s="8"/>
      <c r="AU97" s="8"/>
      <c r="AV97" s="8"/>
      <c r="AW97" s="8"/>
      <c r="AX97" s="8"/>
      <c r="AY97" s="8"/>
      <c r="AZ97" s="8"/>
      <c r="BA97" s="8"/>
      <c r="BB97" s="8"/>
      <c r="BC97" s="8"/>
      <c r="BD97" s="8"/>
      <c r="BE97" s="8"/>
      <c r="BF97" s="8"/>
      <c r="BG97" s="8"/>
      <c r="BH97" s="8"/>
      <c r="BI97" s="8"/>
      <c r="BJ97" s="8"/>
      <c r="BK97" s="8"/>
    </row>
    <row r="98" spans="1:63" x14ac:dyDescent="0.3">
      <c r="A98" s="8"/>
      <c r="B98" s="8"/>
      <c r="C98" s="8"/>
      <c r="D98" s="8"/>
      <c r="E98" s="8"/>
      <c r="F98" s="8"/>
      <c r="G98" s="8"/>
      <c r="H98" s="8"/>
      <c r="I98" s="8"/>
      <c r="J98" s="8"/>
      <c r="K98" s="8"/>
      <c r="L98" s="8"/>
      <c r="M98" s="8"/>
      <c r="N98" s="8"/>
      <c r="O98" s="8"/>
      <c r="P98" s="8"/>
      <c r="Q98" s="8"/>
      <c r="R98" s="8"/>
      <c r="S98" s="8"/>
      <c r="T98" s="8"/>
      <c r="U98" s="8"/>
      <c r="V98" s="8"/>
      <c r="W98" s="8"/>
      <c r="X98" s="8"/>
      <c r="Y98" s="8"/>
      <c r="Z98" s="8"/>
      <c r="AA98" s="8"/>
      <c r="AB98" s="8"/>
      <c r="AC98" s="8"/>
      <c r="AD98" s="8"/>
      <c r="AE98" s="8"/>
      <c r="AF98" s="8"/>
      <c r="AG98" s="8"/>
      <c r="AH98" s="8"/>
      <c r="AI98" s="8"/>
      <c r="AJ98" s="8"/>
      <c r="AK98" s="8"/>
      <c r="AL98" s="8"/>
      <c r="AM98" s="8"/>
      <c r="AN98" s="8"/>
      <c r="AO98" s="8"/>
      <c r="AP98" s="8"/>
      <c r="AQ98" s="8"/>
      <c r="AR98" s="8"/>
      <c r="AS98" s="8"/>
      <c r="AT98" s="8"/>
      <c r="AU98" s="8"/>
      <c r="AV98" s="8"/>
      <c r="AW98" s="8"/>
      <c r="AX98" s="8"/>
      <c r="AY98" s="8"/>
      <c r="AZ98" s="8"/>
      <c r="BA98" s="8"/>
      <c r="BB98" s="8"/>
      <c r="BC98" s="8"/>
      <c r="BD98" s="8"/>
      <c r="BE98" s="8"/>
      <c r="BF98" s="8"/>
      <c r="BG98" s="8"/>
      <c r="BH98" s="8"/>
      <c r="BI98" s="8"/>
      <c r="BJ98" s="8"/>
      <c r="BK98" s="8"/>
    </row>
    <row r="99" spans="1:63" x14ac:dyDescent="0.3">
      <c r="A99" s="8"/>
      <c r="B99" s="8"/>
      <c r="C99" s="8"/>
      <c r="D99" s="8"/>
      <c r="E99" s="8"/>
      <c r="F99" s="8"/>
      <c r="G99" s="8"/>
      <c r="H99" s="8"/>
      <c r="I99" s="8"/>
      <c r="J99" s="8"/>
      <c r="K99" s="8"/>
      <c r="L99" s="8"/>
      <c r="M99" s="8"/>
      <c r="N99" s="8"/>
      <c r="O99" s="8"/>
      <c r="P99" s="8"/>
      <c r="Q99" s="8"/>
      <c r="R99" s="8"/>
      <c r="S99" s="8"/>
      <c r="T99" s="8"/>
      <c r="U99" s="8"/>
      <c r="V99" s="8"/>
      <c r="W99" s="8"/>
      <c r="X99" s="8"/>
      <c r="Y99" s="8"/>
      <c r="Z99" s="8"/>
      <c r="AA99" s="8"/>
      <c r="AB99" s="8"/>
      <c r="AC99" s="8"/>
      <c r="AD99" s="8"/>
      <c r="AE99" s="8"/>
      <c r="AF99" s="8"/>
      <c r="AG99" s="8"/>
      <c r="AH99" s="8"/>
      <c r="AI99" s="8"/>
      <c r="AJ99" s="8"/>
      <c r="AK99" s="8"/>
      <c r="AL99" s="8"/>
      <c r="AM99" s="8"/>
      <c r="AN99" s="8"/>
      <c r="AO99" s="8"/>
      <c r="AP99" s="8"/>
      <c r="AQ99" s="8"/>
      <c r="AR99" s="8"/>
      <c r="AS99" s="8"/>
      <c r="AT99" s="8"/>
      <c r="AU99" s="8"/>
      <c r="AV99" s="8"/>
      <c r="AW99" s="8"/>
      <c r="AX99" s="8"/>
      <c r="AY99" s="8"/>
      <c r="AZ99" s="8"/>
      <c r="BA99" s="8"/>
      <c r="BB99" s="8"/>
      <c r="BC99" s="8"/>
      <c r="BD99" s="8"/>
      <c r="BE99" s="8"/>
      <c r="BF99" s="8"/>
      <c r="BG99" s="8"/>
      <c r="BH99" s="8"/>
      <c r="BI99" s="8"/>
      <c r="BJ99" s="8"/>
      <c r="BK99" s="8"/>
    </row>
    <row r="100" spans="1:63" x14ac:dyDescent="0.3">
      <c r="A100" s="8"/>
      <c r="B100" s="8"/>
      <c r="C100" s="8"/>
      <c r="D100" s="8"/>
      <c r="E100" s="8"/>
      <c r="F100" s="8"/>
      <c r="G100" s="8"/>
      <c r="H100" s="8"/>
      <c r="I100" s="8"/>
      <c r="J100" s="8"/>
      <c r="K100" s="8"/>
      <c r="L100" s="8"/>
      <c r="M100" s="8"/>
      <c r="N100" s="8"/>
      <c r="O100" s="8"/>
      <c r="P100" s="8"/>
      <c r="Q100" s="8"/>
      <c r="R100" s="8"/>
      <c r="S100" s="8"/>
      <c r="T100" s="8"/>
      <c r="U100" s="8"/>
      <c r="V100" s="8"/>
      <c r="W100" s="8"/>
      <c r="X100" s="8"/>
      <c r="Y100" s="8"/>
      <c r="Z100" s="8"/>
      <c r="AA100" s="8"/>
      <c r="AB100" s="8"/>
      <c r="AC100" s="8"/>
      <c r="AD100" s="8"/>
      <c r="AE100" s="8"/>
      <c r="AF100" s="8"/>
      <c r="AG100" s="8"/>
      <c r="AH100" s="8"/>
      <c r="AI100" s="8"/>
      <c r="AJ100" s="8"/>
      <c r="AK100" s="8"/>
      <c r="AL100" s="8"/>
      <c r="AM100" s="8"/>
      <c r="AN100" s="8"/>
      <c r="AO100" s="8"/>
      <c r="AP100" s="8"/>
      <c r="AQ100" s="8"/>
      <c r="AR100" s="8"/>
      <c r="AS100" s="8"/>
      <c r="AT100" s="8"/>
      <c r="AU100" s="8"/>
      <c r="AV100" s="8"/>
      <c r="AW100" s="8"/>
      <c r="AX100" s="8"/>
      <c r="AY100" s="8"/>
      <c r="AZ100" s="8"/>
      <c r="BA100" s="8"/>
      <c r="BB100" s="8"/>
      <c r="BC100" s="8"/>
      <c r="BD100" s="8"/>
      <c r="BE100" s="8"/>
      <c r="BF100" s="8"/>
      <c r="BG100" s="8"/>
      <c r="BH100" s="8"/>
      <c r="BI100" s="8"/>
      <c r="BJ100" s="8"/>
      <c r="BK100" s="8"/>
    </row>
    <row r="101" spans="1:63" x14ac:dyDescent="0.3">
      <c r="A101" s="8"/>
      <c r="B101" s="8"/>
      <c r="C101" s="8"/>
      <c r="D101" s="8"/>
      <c r="E101" s="8"/>
      <c r="F101" s="8"/>
      <c r="G101" s="8"/>
      <c r="H101" s="8"/>
      <c r="I101" s="8"/>
      <c r="J101" s="8"/>
      <c r="K101" s="8"/>
      <c r="L101" s="8"/>
      <c r="M101" s="8"/>
      <c r="N101" s="8"/>
      <c r="O101" s="8"/>
      <c r="P101" s="8"/>
      <c r="Q101" s="8"/>
      <c r="R101" s="8"/>
      <c r="S101" s="8"/>
      <c r="T101" s="8"/>
      <c r="U101" s="8"/>
      <c r="V101" s="8"/>
      <c r="W101" s="8"/>
      <c r="X101" s="8"/>
      <c r="Y101" s="8"/>
      <c r="Z101" s="8"/>
      <c r="AA101" s="8"/>
      <c r="AB101" s="8"/>
      <c r="AC101" s="8"/>
      <c r="AD101" s="8"/>
      <c r="AE101" s="8"/>
      <c r="AF101" s="8"/>
      <c r="AG101" s="8"/>
      <c r="AH101" s="8"/>
      <c r="AI101" s="8"/>
      <c r="AJ101" s="8"/>
      <c r="AK101" s="8"/>
      <c r="AL101" s="8"/>
      <c r="AM101" s="8"/>
      <c r="AN101" s="8"/>
      <c r="AO101" s="8"/>
      <c r="AP101" s="8"/>
      <c r="AQ101" s="8"/>
      <c r="AR101" s="8"/>
      <c r="AS101" s="8"/>
      <c r="AT101" s="8"/>
      <c r="AU101" s="8"/>
      <c r="AV101" s="8"/>
      <c r="AW101" s="8"/>
      <c r="AX101" s="8"/>
      <c r="AY101" s="8"/>
      <c r="AZ101" s="8"/>
      <c r="BA101" s="8"/>
      <c r="BB101" s="8"/>
      <c r="BC101" s="8"/>
      <c r="BD101" s="8"/>
      <c r="BE101" s="8"/>
      <c r="BF101" s="8"/>
      <c r="BG101" s="8"/>
      <c r="BH101" s="8"/>
      <c r="BI101" s="8"/>
      <c r="BJ101" s="8"/>
      <c r="BK101" s="8"/>
    </row>
    <row r="102" spans="1:63" x14ac:dyDescent="0.3">
      <c r="A102" s="8"/>
      <c r="B102" s="8"/>
      <c r="C102" s="8"/>
      <c r="D102" s="8"/>
      <c r="E102" s="8"/>
      <c r="F102" s="8"/>
      <c r="G102" s="8"/>
      <c r="H102" s="8"/>
      <c r="I102" s="8"/>
      <c r="J102" s="8"/>
      <c r="K102" s="8"/>
      <c r="L102" s="8"/>
      <c r="M102" s="8"/>
      <c r="N102" s="8"/>
      <c r="O102" s="8"/>
      <c r="P102" s="8"/>
      <c r="Q102" s="8"/>
      <c r="R102" s="8"/>
      <c r="S102" s="8"/>
      <c r="T102" s="8"/>
      <c r="U102" s="8"/>
      <c r="V102" s="8"/>
      <c r="W102" s="8"/>
      <c r="X102" s="8"/>
      <c r="Y102" s="8"/>
      <c r="Z102" s="8"/>
      <c r="AA102" s="8"/>
      <c r="AB102" s="8"/>
      <c r="AC102" s="8"/>
      <c r="AD102" s="8"/>
      <c r="AE102" s="8"/>
      <c r="AF102" s="8"/>
      <c r="AG102" s="8"/>
      <c r="AH102" s="8"/>
      <c r="AI102" s="8"/>
      <c r="AJ102" s="8"/>
      <c r="AK102" s="8"/>
      <c r="AL102" s="8"/>
      <c r="AM102" s="8"/>
      <c r="AN102" s="8"/>
      <c r="AO102" s="8"/>
      <c r="AP102" s="8"/>
      <c r="AQ102" s="8"/>
      <c r="AR102" s="8"/>
      <c r="AS102" s="8"/>
      <c r="AT102" s="8"/>
      <c r="AU102" s="8"/>
      <c r="AV102" s="8"/>
      <c r="AW102" s="8"/>
      <c r="AX102" s="8"/>
      <c r="AY102" s="8"/>
      <c r="AZ102" s="8"/>
      <c r="BA102" s="8"/>
      <c r="BB102" s="8"/>
      <c r="BC102" s="8"/>
      <c r="BD102" s="8"/>
      <c r="BE102" s="8"/>
      <c r="BF102" s="8"/>
      <c r="BG102" s="8"/>
      <c r="BH102" s="8"/>
      <c r="BI102" s="8"/>
      <c r="BJ102" s="8"/>
      <c r="BK102" s="8"/>
    </row>
    <row r="103" spans="1:63" x14ac:dyDescent="0.3">
      <c r="A103" s="8"/>
      <c r="B103" s="8"/>
      <c r="C103" s="8"/>
      <c r="D103" s="8"/>
      <c r="E103" s="8"/>
      <c r="F103" s="8"/>
      <c r="G103" s="8"/>
      <c r="H103" s="8"/>
      <c r="I103" s="8"/>
      <c r="J103" s="8"/>
      <c r="K103" s="8"/>
      <c r="L103" s="8"/>
      <c r="M103" s="8"/>
      <c r="N103" s="8"/>
      <c r="O103" s="8"/>
      <c r="P103" s="8"/>
      <c r="Q103" s="8"/>
      <c r="R103" s="8"/>
      <c r="S103" s="8"/>
      <c r="T103" s="8"/>
      <c r="U103" s="8"/>
      <c r="V103" s="8"/>
      <c r="W103" s="8"/>
      <c r="X103" s="8"/>
      <c r="Y103" s="8"/>
      <c r="Z103" s="8"/>
      <c r="AA103" s="8"/>
      <c r="AB103" s="8"/>
      <c r="AC103" s="8"/>
      <c r="AD103" s="8"/>
      <c r="AE103" s="8"/>
      <c r="AF103" s="8"/>
      <c r="AG103" s="8"/>
      <c r="AH103" s="8"/>
      <c r="AI103" s="8"/>
      <c r="AJ103" s="8"/>
      <c r="AK103" s="8"/>
      <c r="AL103" s="8"/>
      <c r="AM103" s="8"/>
      <c r="AN103" s="8"/>
      <c r="AO103" s="8"/>
      <c r="AP103" s="8"/>
      <c r="AQ103" s="8"/>
      <c r="AR103" s="8"/>
      <c r="AS103" s="8"/>
      <c r="AT103" s="8"/>
      <c r="AU103" s="8"/>
      <c r="AV103" s="8"/>
      <c r="AW103" s="8"/>
      <c r="AX103" s="8"/>
      <c r="AY103" s="8"/>
      <c r="AZ103" s="8"/>
      <c r="BA103" s="8"/>
      <c r="BB103" s="8"/>
      <c r="BC103" s="8"/>
      <c r="BD103" s="8"/>
      <c r="BE103" s="8"/>
      <c r="BF103" s="8"/>
      <c r="BG103" s="8"/>
      <c r="BH103" s="8"/>
      <c r="BI103" s="8"/>
      <c r="BJ103" s="8"/>
      <c r="BK103" s="8"/>
    </row>
    <row r="104" spans="1:63" x14ac:dyDescent="0.3">
      <c r="A104" s="8"/>
      <c r="B104" s="8"/>
      <c r="C104" s="8"/>
      <c r="D104" s="8"/>
      <c r="E104" s="8"/>
      <c r="F104" s="8"/>
      <c r="G104" s="8"/>
      <c r="H104" s="8"/>
      <c r="I104" s="8"/>
      <c r="J104" s="8"/>
      <c r="K104" s="8"/>
      <c r="L104" s="8"/>
      <c r="M104" s="8"/>
      <c r="N104" s="8"/>
      <c r="O104" s="8"/>
      <c r="P104" s="8"/>
      <c r="Q104" s="8"/>
      <c r="R104" s="8"/>
      <c r="S104" s="8"/>
      <c r="T104" s="8"/>
      <c r="U104" s="8"/>
      <c r="V104" s="8"/>
      <c r="W104" s="8"/>
      <c r="X104" s="8"/>
      <c r="Y104" s="8"/>
      <c r="Z104" s="8"/>
      <c r="AA104" s="8"/>
      <c r="AB104" s="8"/>
      <c r="AC104" s="8"/>
      <c r="AD104" s="8"/>
      <c r="AE104" s="8"/>
      <c r="AF104" s="8"/>
      <c r="AG104" s="8"/>
      <c r="AH104" s="8"/>
      <c r="AI104" s="8"/>
      <c r="AJ104" s="8"/>
      <c r="AK104" s="8"/>
      <c r="AL104" s="8"/>
      <c r="AM104" s="8"/>
      <c r="AN104" s="8"/>
      <c r="AO104" s="8"/>
      <c r="AP104" s="8"/>
      <c r="AQ104" s="8"/>
      <c r="AR104" s="8"/>
      <c r="AS104" s="8"/>
      <c r="AT104" s="8"/>
      <c r="AU104" s="8"/>
      <c r="AV104" s="8"/>
      <c r="AW104" s="8"/>
      <c r="AX104" s="8"/>
      <c r="AY104" s="8"/>
      <c r="AZ104" s="8"/>
      <c r="BA104" s="8"/>
      <c r="BB104" s="8"/>
      <c r="BC104" s="8"/>
      <c r="BD104" s="8"/>
      <c r="BE104" s="8"/>
      <c r="BF104" s="8"/>
      <c r="BG104" s="8"/>
      <c r="BH104" s="8"/>
      <c r="BI104" s="8"/>
      <c r="BJ104" s="8"/>
      <c r="BK104" s="8"/>
    </row>
    <row r="105" spans="1:63" x14ac:dyDescent="0.3">
      <c r="A105" s="8"/>
      <c r="B105" s="8"/>
      <c r="C105" s="8"/>
      <c r="D105" s="8"/>
      <c r="E105" s="8"/>
      <c r="F105" s="8"/>
      <c r="G105" s="8"/>
      <c r="H105" s="8"/>
      <c r="I105" s="8"/>
      <c r="J105" s="8"/>
      <c r="K105" s="8"/>
      <c r="L105" s="8"/>
      <c r="M105" s="8"/>
      <c r="N105" s="8"/>
      <c r="O105" s="8"/>
      <c r="P105" s="8"/>
      <c r="Q105" s="8"/>
      <c r="R105" s="8"/>
      <c r="S105" s="8"/>
      <c r="T105" s="8"/>
      <c r="U105" s="8"/>
      <c r="V105" s="8"/>
      <c r="W105" s="8"/>
      <c r="X105" s="8"/>
      <c r="Y105" s="8"/>
      <c r="Z105" s="8"/>
      <c r="AA105" s="8"/>
      <c r="AB105" s="8"/>
      <c r="AC105" s="8"/>
      <c r="AD105" s="8"/>
      <c r="AE105" s="8"/>
      <c r="AF105" s="8"/>
      <c r="AG105" s="8"/>
      <c r="AH105" s="8"/>
      <c r="AI105" s="8"/>
      <c r="AJ105" s="8"/>
      <c r="AK105" s="8"/>
      <c r="AL105" s="8"/>
      <c r="AM105" s="8"/>
      <c r="AN105" s="8"/>
      <c r="AO105" s="8"/>
      <c r="AP105" s="8"/>
      <c r="AQ105" s="8"/>
      <c r="AR105" s="8"/>
      <c r="AS105" s="8"/>
      <c r="AT105" s="8"/>
      <c r="AU105" s="8"/>
      <c r="AV105" s="8"/>
      <c r="AW105" s="8"/>
      <c r="AX105" s="8"/>
      <c r="AY105" s="8"/>
      <c r="AZ105" s="8"/>
      <c r="BA105" s="8"/>
      <c r="BB105" s="8"/>
      <c r="BC105" s="8"/>
      <c r="BD105" s="8"/>
      <c r="BE105" s="8"/>
      <c r="BF105" s="8"/>
      <c r="BG105" s="8"/>
      <c r="BH105" s="8"/>
      <c r="BI105" s="8"/>
      <c r="BJ105" s="8"/>
      <c r="BK105" s="8"/>
    </row>
    <row r="106" spans="1:63" x14ac:dyDescent="0.3">
      <c r="A106" s="8"/>
      <c r="B106" s="8"/>
      <c r="C106" s="8"/>
      <c r="D106" s="8"/>
      <c r="E106" s="8"/>
      <c r="F106" s="8"/>
      <c r="G106" s="8"/>
      <c r="H106" s="8"/>
      <c r="I106" s="8"/>
      <c r="J106" s="8"/>
      <c r="K106" s="8"/>
      <c r="L106" s="8"/>
      <c r="M106" s="8"/>
      <c r="N106" s="8"/>
      <c r="O106" s="8"/>
      <c r="P106" s="8"/>
      <c r="Q106" s="8"/>
      <c r="R106" s="8"/>
      <c r="S106" s="8"/>
      <c r="T106" s="8"/>
      <c r="U106" s="8"/>
      <c r="V106" s="8"/>
      <c r="W106" s="8"/>
      <c r="X106" s="8"/>
      <c r="Y106" s="8"/>
      <c r="Z106" s="8"/>
      <c r="AA106" s="8"/>
      <c r="AB106" s="8"/>
      <c r="AC106" s="8"/>
      <c r="AD106" s="8"/>
      <c r="AE106" s="8"/>
      <c r="AF106" s="8"/>
      <c r="AG106" s="8"/>
      <c r="AH106" s="8"/>
      <c r="AI106" s="8"/>
      <c r="AJ106" s="8"/>
      <c r="AK106" s="8"/>
      <c r="AL106" s="8"/>
      <c r="AM106" s="8"/>
      <c r="AN106" s="8"/>
      <c r="AO106" s="8"/>
      <c r="AP106" s="8"/>
      <c r="AQ106" s="8"/>
      <c r="AR106" s="8"/>
      <c r="AS106" s="8"/>
      <c r="AT106" s="8"/>
      <c r="AU106" s="8"/>
      <c r="AV106" s="8"/>
      <c r="AW106" s="8"/>
      <c r="AX106" s="8"/>
      <c r="AY106" s="8"/>
      <c r="AZ106" s="8"/>
      <c r="BA106" s="8"/>
      <c r="BB106" s="8"/>
      <c r="BC106" s="8"/>
      <c r="BD106" s="8"/>
      <c r="BE106" s="8"/>
      <c r="BF106" s="8"/>
      <c r="BG106" s="8"/>
      <c r="BH106" s="8"/>
      <c r="BI106" s="8"/>
      <c r="BJ106" s="8"/>
      <c r="BK106" s="8"/>
    </row>
    <row r="107" spans="1:63" x14ac:dyDescent="0.3">
      <c r="A107" s="8"/>
      <c r="B107" s="8"/>
      <c r="C107" s="8"/>
      <c r="D107" s="8"/>
      <c r="E107" s="8"/>
      <c r="F107" s="8"/>
      <c r="G107" s="8"/>
      <c r="H107" s="8"/>
      <c r="I107" s="8"/>
      <c r="J107" s="8"/>
      <c r="K107" s="8"/>
      <c r="L107" s="8"/>
      <c r="M107" s="8"/>
      <c r="N107" s="8"/>
      <c r="O107" s="8"/>
      <c r="P107" s="8"/>
      <c r="Q107" s="8"/>
      <c r="R107" s="8"/>
      <c r="S107" s="8"/>
      <c r="T107" s="8"/>
      <c r="U107" s="8"/>
      <c r="V107" s="8"/>
      <c r="W107" s="8"/>
      <c r="X107" s="8"/>
      <c r="Y107" s="8"/>
      <c r="Z107" s="8"/>
      <c r="AA107" s="8"/>
      <c r="AB107" s="8"/>
      <c r="AC107" s="8"/>
      <c r="AD107" s="8"/>
      <c r="AE107" s="8"/>
      <c r="AF107" s="8"/>
      <c r="AG107" s="8"/>
      <c r="AH107" s="8"/>
      <c r="AI107" s="8"/>
      <c r="AJ107" s="8"/>
      <c r="AK107" s="8"/>
      <c r="AL107" s="8"/>
      <c r="AM107" s="8"/>
      <c r="AN107" s="8"/>
      <c r="AO107" s="8"/>
      <c r="AP107" s="8"/>
      <c r="AQ107" s="8"/>
      <c r="AR107" s="8"/>
      <c r="AS107" s="8"/>
      <c r="AT107" s="8"/>
      <c r="AU107" s="8"/>
      <c r="AV107" s="8"/>
      <c r="AW107" s="8"/>
      <c r="AX107" s="8"/>
      <c r="AY107" s="8"/>
      <c r="AZ107" s="8"/>
      <c r="BA107" s="8"/>
      <c r="BB107" s="8"/>
      <c r="BC107" s="8"/>
      <c r="BD107" s="8"/>
      <c r="BE107" s="8"/>
      <c r="BF107" s="8"/>
      <c r="BG107" s="8"/>
      <c r="BH107" s="8"/>
      <c r="BI107" s="8"/>
      <c r="BJ107" s="8"/>
      <c r="BK107" s="8"/>
    </row>
    <row r="108" spans="1:63" x14ac:dyDescent="0.3">
      <c r="A108" s="8"/>
      <c r="B108" s="8"/>
      <c r="C108" s="8"/>
      <c r="D108" s="8"/>
      <c r="E108" s="8"/>
      <c r="F108" s="8"/>
      <c r="G108" s="8"/>
      <c r="H108" s="8"/>
      <c r="I108" s="8"/>
      <c r="J108" s="8"/>
      <c r="K108" s="8"/>
      <c r="L108" s="8"/>
      <c r="M108" s="8"/>
      <c r="N108" s="8"/>
      <c r="O108" s="8"/>
      <c r="P108" s="8"/>
      <c r="Q108" s="8"/>
      <c r="R108" s="8"/>
      <c r="S108" s="8"/>
      <c r="T108" s="8"/>
      <c r="U108" s="8"/>
      <c r="V108" s="8"/>
      <c r="W108" s="8"/>
      <c r="X108" s="8"/>
      <c r="Y108" s="8"/>
      <c r="Z108" s="8"/>
      <c r="AA108" s="8"/>
      <c r="AB108" s="8"/>
      <c r="AC108" s="8"/>
      <c r="AD108" s="8"/>
      <c r="AE108" s="8"/>
      <c r="AF108" s="8"/>
      <c r="AG108" s="8"/>
      <c r="AH108" s="8"/>
      <c r="AI108" s="8"/>
      <c r="AJ108" s="8"/>
      <c r="AK108" s="8"/>
      <c r="AL108" s="8"/>
      <c r="AM108" s="8"/>
      <c r="AN108" s="8"/>
      <c r="AO108" s="8"/>
      <c r="AP108" s="8"/>
      <c r="AQ108" s="8"/>
      <c r="AR108" s="8"/>
      <c r="AS108" s="8"/>
      <c r="AT108" s="8"/>
      <c r="AU108" s="8"/>
      <c r="AV108" s="8"/>
      <c r="AW108" s="8"/>
      <c r="AX108" s="8"/>
      <c r="AY108" s="8"/>
      <c r="AZ108" s="8"/>
      <c r="BA108" s="8"/>
      <c r="BB108" s="8"/>
      <c r="BC108" s="8"/>
      <c r="BD108" s="8"/>
      <c r="BE108" s="8"/>
      <c r="BF108" s="8"/>
      <c r="BG108" s="8"/>
      <c r="BH108" s="8"/>
      <c r="BI108" s="8"/>
      <c r="BJ108" s="8"/>
      <c r="BK108" s="8"/>
    </row>
    <row r="109" spans="1:63" x14ac:dyDescent="0.3">
      <c r="A109" s="8"/>
      <c r="B109" s="8"/>
      <c r="C109" s="8"/>
      <c r="D109" s="8"/>
      <c r="E109" s="8"/>
      <c r="F109" s="8"/>
      <c r="G109" s="8"/>
      <c r="H109" s="8"/>
      <c r="I109" s="8"/>
      <c r="J109" s="8"/>
      <c r="K109" s="8"/>
      <c r="L109" s="8"/>
      <c r="M109" s="8"/>
      <c r="N109" s="8"/>
      <c r="O109" s="8"/>
      <c r="P109" s="8"/>
      <c r="Q109" s="8"/>
      <c r="R109" s="8"/>
      <c r="S109" s="8"/>
      <c r="T109" s="8"/>
      <c r="U109" s="8"/>
      <c r="V109" s="8"/>
      <c r="W109" s="8"/>
      <c r="X109" s="8"/>
      <c r="Y109" s="8"/>
      <c r="Z109" s="8"/>
      <c r="AA109" s="8"/>
      <c r="AB109" s="8"/>
      <c r="AC109" s="8"/>
      <c r="AD109" s="8"/>
      <c r="AE109" s="8"/>
      <c r="AF109" s="8"/>
      <c r="AG109" s="8"/>
      <c r="AH109" s="8"/>
      <c r="AI109" s="8"/>
      <c r="AJ109" s="8"/>
      <c r="AK109" s="8"/>
      <c r="AL109" s="8"/>
      <c r="AM109" s="8"/>
      <c r="AN109" s="8"/>
      <c r="AO109" s="8"/>
      <c r="AP109" s="8"/>
      <c r="AQ109" s="8"/>
      <c r="AR109" s="8"/>
      <c r="AS109" s="8"/>
      <c r="AT109" s="8"/>
      <c r="AU109" s="8"/>
      <c r="AV109" s="8"/>
      <c r="AW109" s="8"/>
      <c r="AX109" s="8"/>
      <c r="AY109" s="8"/>
      <c r="AZ109" s="8"/>
      <c r="BA109" s="8"/>
      <c r="BB109" s="8"/>
      <c r="BC109" s="8"/>
      <c r="BD109" s="8"/>
      <c r="BE109" s="8"/>
      <c r="BF109" s="8"/>
      <c r="BG109" s="8"/>
      <c r="BH109" s="8"/>
      <c r="BI109" s="8"/>
      <c r="BJ109" s="8"/>
      <c r="BK109" s="8"/>
    </row>
    <row r="110" spans="1:63" x14ac:dyDescent="0.3">
      <c r="A110" s="8"/>
      <c r="B110" s="8"/>
      <c r="C110" s="8"/>
      <c r="D110" s="8"/>
      <c r="E110" s="8"/>
      <c r="F110" s="8"/>
      <c r="G110" s="8"/>
      <c r="H110" s="8"/>
      <c r="I110" s="8"/>
      <c r="J110" s="8"/>
      <c r="K110" s="8"/>
      <c r="L110" s="8"/>
      <c r="M110" s="8"/>
      <c r="N110" s="8"/>
      <c r="O110" s="8"/>
      <c r="P110" s="8"/>
      <c r="Q110" s="8"/>
      <c r="R110" s="8"/>
      <c r="S110" s="8"/>
      <c r="T110" s="8"/>
      <c r="U110" s="8"/>
      <c r="V110" s="8"/>
      <c r="W110" s="8"/>
      <c r="X110" s="8"/>
      <c r="Y110" s="8"/>
      <c r="Z110" s="8"/>
      <c r="AA110" s="8"/>
      <c r="AB110" s="8"/>
      <c r="AC110" s="8"/>
      <c r="AD110" s="8"/>
      <c r="AE110" s="8"/>
      <c r="AF110" s="8"/>
      <c r="AG110" s="8"/>
      <c r="AH110" s="8"/>
      <c r="AI110" s="8"/>
      <c r="AJ110" s="8"/>
      <c r="AK110" s="8"/>
      <c r="AL110" s="8"/>
      <c r="AM110" s="8"/>
      <c r="AN110" s="8"/>
      <c r="AO110" s="8"/>
      <c r="AP110" s="8"/>
      <c r="AQ110" s="8"/>
      <c r="AR110" s="8"/>
      <c r="AS110" s="8"/>
      <c r="AT110" s="8"/>
      <c r="AU110" s="8"/>
      <c r="AV110" s="8"/>
      <c r="AW110" s="8"/>
      <c r="AX110" s="8"/>
      <c r="AY110" s="8"/>
      <c r="AZ110" s="8"/>
      <c r="BA110" s="8"/>
      <c r="BB110" s="8"/>
      <c r="BC110" s="8"/>
      <c r="BD110" s="8"/>
      <c r="BE110" s="8"/>
      <c r="BF110" s="8"/>
      <c r="BG110" s="8"/>
      <c r="BH110" s="8"/>
      <c r="BI110" s="8"/>
      <c r="BJ110" s="8"/>
      <c r="BK110" s="8"/>
    </row>
    <row r="111" spans="1:63" x14ac:dyDescent="0.3">
      <c r="A111" s="8"/>
      <c r="B111" s="8"/>
      <c r="C111" s="8"/>
      <c r="D111" s="8"/>
      <c r="E111" s="8"/>
      <c r="F111" s="8"/>
      <c r="G111" s="8"/>
      <c r="H111" s="8"/>
      <c r="I111" s="8"/>
      <c r="J111" s="8"/>
      <c r="K111" s="8"/>
      <c r="L111" s="8"/>
      <c r="M111" s="8"/>
      <c r="N111" s="8"/>
      <c r="O111" s="8"/>
      <c r="P111" s="8"/>
      <c r="Q111" s="8"/>
      <c r="R111" s="8"/>
      <c r="S111" s="8"/>
      <c r="T111" s="8"/>
      <c r="U111" s="8"/>
      <c r="V111" s="8"/>
      <c r="W111" s="8"/>
      <c r="X111" s="8"/>
      <c r="Y111" s="8"/>
      <c r="Z111" s="8"/>
      <c r="AA111" s="8"/>
      <c r="AB111" s="8"/>
      <c r="AC111" s="8"/>
      <c r="AD111" s="8"/>
      <c r="AE111" s="8"/>
      <c r="AF111" s="8"/>
      <c r="AG111" s="8"/>
      <c r="AH111" s="8"/>
      <c r="AI111" s="8"/>
      <c r="AJ111" s="8"/>
      <c r="AK111" s="8"/>
      <c r="AL111" s="8"/>
      <c r="AM111" s="8"/>
      <c r="AN111" s="8"/>
      <c r="AO111" s="8"/>
      <c r="AP111" s="8"/>
      <c r="AQ111" s="8"/>
      <c r="AR111" s="8"/>
      <c r="AS111" s="8"/>
      <c r="AT111" s="8"/>
      <c r="AU111" s="8"/>
      <c r="AV111" s="8"/>
      <c r="AW111" s="8"/>
      <c r="AX111" s="8"/>
      <c r="AY111" s="8"/>
      <c r="AZ111" s="8"/>
      <c r="BA111" s="8"/>
      <c r="BB111" s="8"/>
      <c r="BC111" s="8"/>
      <c r="BD111" s="8"/>
      <c r="BE111" s="8"/>
      <c r="BF111" s="8"/>
      <c r="BG111" s="8"/>
      <c r="BH111" s="8"/>
      <c r="BI111" s="8"/>
      <c r="BJ111" s="8"/>
      <c r="BK111" s="8"/>
    </row>
    <row r="112" spans="1:63" x14ac:dyDescent="0.3">
      <c r="A112" s="8"/>
      <c r="B112" s="8"/>
      <c r="C112" s="8"/>
      <c r="D112" s="8"/>
      <c r="E112" s="8"/>
      <c r="F112" s="8"/>
      <c r="G112" s="8"/>
      <c r="H112" s="8"/>
      <c r="I112" s="8"/>
      <c r="J112" s="8"/>
      <c r="K112" s="8"/>
      <c r="L112" s="8"/>
      <c r="M112" s="8"/>
      <c r="N112" s="8"/>
      <c r="O112" s="8"/>
      <c r="P112" s="8"/>
      <c r="Q112" s="8"/>
      <c r="R112" s="8"/>
      <c r="S112" s="8"/>
      <c r="T112" s="8"/>
      <c r="U112" s="8"/>
      <c r="V112" s="8"/>
      <c r="W112" s="8"/>
      <c r="X112" s="8"/>
      <c r="Y112" s="8"/>
      <c r="Z112" s="8"/>
      <c r="AA112" s="8"/>
      <c r="AB112" s="8"/>
      <c r="AC112" s="8"/>
      <c r="AD112" s="8"/>
      <c r="AE112" s="8"/>
      <c r="AF112" s="8"/>
      <c r="AG112" s="8"/>
      <c r="AH112" s="8"/>
      <c r="AI112" s="8"/>
      <c r="AJ112" s="8"/>
      <c r="AK112" s="8"/>
      <c r="AL112" s="8"/>
      <c r="AM112" s="8"/>
      <c r="AN112" s="8"/>
      <c r="AO112" s="8"/>
      <c r="AP112" s="8"/>
      <c r="AQ112" s="8"/>
      <c r="AR112" s="8"/>
      <c r="AS112" s="8"/>
      <c r="AT112" s="8"/>
      <c r="AU112" s="8"/>
      <c r="AV112" s="8"/>
      <c r="AW112" s="8"/>
      <c r="AX112" s="8"/>
      <c r="AY112" s="8"/>
      <c r="AZ112" s="8"/>
      <c r="BA112" s="8"/>
      <c r="BB112" s="8"/>
      <c r="BC112" s="8"/>
      <c r="BD112" s="8"/>
      <c r="BE112" s="8"/>
      <c r="BF112" s="8"/>
      <c r="BG112" s="8"/>
      <c r="BH112" s="8"/>
      <c r="BI112" s="8"/>
      <c r="BJ112" s="8"/>
      <c r="BK112" s="8"/>
    </row>
    <row r="113" spans="1:63" x14ac:dyDescent="0.3">
      <c r="A113" s="8"/>
      <c r="B113" s="8"/>
      <c r="C113" s="8"/>
      <c r="D113" s="8"/>
      <c r="E113" s="8"/>
      <c r="F113" s="8"/>
      <c r="G113" s="8"/>
      <c r="H113" s="8"/>
      <c r="I113" s="8"/>
      <c r="J113" s="8"/>
      <c r="K113" s="8"/>
      <c r="L113" s="8"/>
      <c r="M113" s="8"/>
      <c r="N113" s="8"/>
      <c r="O113" s="8"/>
      <c r="P113" s="8"/>
      <c r="Q113" s="8"/>
      <c r="R113" s="8"/>
      <c r="S113" s="8"/>
      <c r="T113" s="8"/>
      <c r="U113" s="8"/>
      <c r="V113" s="8"/>
      <c r="W113" s="8"/>
      <c r="X113" s="8"/>
      <c r="Y113" s="8"/>
      <c r="Z113" s="8"/>
      <c r="AA113" s="8"/>
      <c r="AB113" s="8"/>
      <c r="AC113" s="8"/>
      <c r="AD113" s="8"/>
      <c r="AE113" s="8"/>
      <c r="AF113" s="8"/>
      <c r="AG113" s="8"/>
      <c r="AH113" s="8"/>
      <c r="AI113" s="8"/>
      <c r="AJ113" s="8"/>
      <c r="AK113" s="8"/>
      <c r="AL113" s="8"/>
      <c r="AM113" s="8"/>
      <c r="AN113" s="8"/>
      <c r="AO113" s="8"/>
      <c r="AP113" s="8"/>
      <c r="AQ113" s="8"/>
      <c r="AR113" s="8"/>
      <c r="AS113" s="8"/>
      <c r="AT113" s="8"/>
      <c r="AU113" s="8"/>
      <c r="AV113" s="8"/>
      <c r="AW113" s="8"/>
      <c r="AX113" s="8"/>
      <c r="AY113" s="8"/>
      <c r="AZ113" s="8"/>
      <c r="BA113" s="8"/>
      <c r="BB113" s="8"/>
      <c r="BC113" s="8"/>
      <c r="BD113" s="8"/>
      <c r="BE113" s="8"/>
      <c r="BF113" s="8"/>
      <c r="BG113" s="8"/>
      <c r="BH113" s="8"/>
      <c r="BI113" s="8"/>
      <c r="BJ113" s="8"/>
      <c r="BK113" s="8"/>
    </row>
    <row r="114" spans="1:63" x14ac:dyDescent="0.3">
      <c r="A114" s="8"/>
      <c r="B114" s="8"/>
      <c r="C114" s="8"/>
      <c r="D114" s="8"/>
      <c r="E114" s="8"/>
      <c r="F114" s="8"/>
      <c r="G114" s="8"/>
      <c r="H114" s="8"/>
      <c r="I114" s="8"/>
      <c r="J114" s="8"/>
      <c r="K114" s="8"/>
      <c r="L114" s="8"/>
      <c r="M114" s="8"/>
      <c r="N114" s="8"/>
      <c r="O114" s="8"/>
      <c r="P114" s="8"/>
      <c r="Q114" s="8"/>
      <c r="R114" s="8"/>
      <c r="S114" s="8"/>
      <c r="T114" s="8"/>
      <c r="U114" s="8"/>
      <c r="V114" s="8"/>
      <c r="W114" s="8"/>
      <c r="X114" s="8"/>
      <c r="Y114" s="8"/>
      <c r="Z114" s="8"/>
      <c r="AA114" s="8"/>
      <c r="AB114" s="8"/>
      <c r="AC114" s="8"/>
      <c r="AD114" s="8"/>
      <c r="AE114" s="8"/>
      <c r="AF114" s="8"/>
      <c r="AG114" s="8"/>
      <c r="AH114" s="8"/>
      <c r="AI114" s="8"/>
      <c r="AJ114" s="8"/>
      <c r="AK114" s="8"/>
      <c r="AL114" s="8"/>
      <c r="AM114" s="8"/>
      <c r="AN114" s="8"/>
      <c r="AO114" s="8"/>
      <c r="AP114" s="8"/>
      <c r="AQ114" s="8"/>
      <c r="AR114" s="8"/>
      <c r="AS114" s="8"/>
      <c r="AT114" s="8"/>
      <c r="AU114" s="8"/>
      <c r="AV114" s="8"/>
      <c r="AW114" s="8"/>
      <c r="AX114" s="8"/>
      <c r="AY114" s="8"/>
      <c r="AZ114" s="8"/>
      <c r="BA114" s="8"/>
      <c r="BB114" s="8"/>
      <c r="BC114" s="8"/>
      <c r="BD114" s="8"/>
      <c r="BE114" s="8"/>
      <c r="BF114" s="8"/>
      <c r="BG114" s="8"/>
      <c r="BH114" s="8"/>
      <c r="BI114" s="8"/>
      <c r="BJ114" s="8"/>
      <c r="BK114" s="8"/>
    </row>
    <row r="115" spans="1:63" x14ac:dyDescent="0.3">
      <c r="A115" s="8"/>
      <c r="B115" s="8"/>
      <c r="C115" s="8"/>
      <c r="D115" s="8"/>
      <c r="E115" s="8"/>
      <c r="F115" s="8"/>
      <c r="G115" s="8"/>
      <c r="H115" s="8"/>
      <c r="I115" s="8"/>
      <c r="J115" s="8"/>
      <c r="K115" s="8"/>
      <c r="L115" s="8"/>
      <c r="M115" s="8"/>
      <c r="N115" s="8"/>
      <c r="O115" s="8"/>
      <c r="P115" s="8"/>
      <c r="Q115" s="8"/>
      <c r="R115" s="8"/>
      <c r="S115" s="8"/>
      <c r="T115" s="8"/>
      <c r="U115" s="8"/>
      <c r="V115" s="8"/>
      <c r="W115" s="8"/>
      <c r="X115" s="8"/>
      <c r="Y115" s="8"/>
      <c r="Z115" s="8"/>
      <c r="AA115" s="8"/>
      <c r="AB115" s="8"/>
      <c r="AC115" s="8"/>
      <c r="AD115" s="8"/>
      <c r="AE115" s="8"/>
      <c r="AF115" s="8"/>
      <c r="AG115" s="8"/>
      <c r="AH115" s="8"/>
      <c r="AI115" s="8"/>
      <c r="AJ115" s="8"/>
      <c r="AK115" s="8"/>
      <c r="AL115" s="8"/>
      <c r="AM115" s="8"/>
      <c r="AN115" s="8"/>
      <c r="AO115" s="8"/>
      <c r="AP115" s="8"/>
      <c r="AQ115" s="8"/>
      <c r="AR115" s="8"/>
      <c r="AS115" s="8"/>
      <c r="AT115" s="8"/>
      <c r="AU115" s="8"/>
      <c r="AV115" s="8"/>
      <c r="AW115" s="8"/>
      <c r="AX115" s="8"/>
      <c r="AY115" s="8"/>
      <c r="AZ115" s="8"/>
      <c r="BA115" s="8"/>
      <c r="BB115" s="8"/>
      <c r="BC115" s="8"/>
      <c r="BD115" s="8"/>
      <c r="BE115" s="8"/>
      <c r="BF115" s="8"/>
      <c r="BG115" s="8"/>
      <c r="BH115" s="8"/>
      <c r="BI115" s="8"/>
      <c r="BJ115" s="8"/>
      <c r="BK115" s="8"/>
    </row>
    <row r="116" spans="1:63" x14ac:dyDescent="0.3">
      <c r="A116" s="8"/>
      <c r="B116" s="8"/>
      <c r="C116" s="8"/>
      <c r="D116" s="8"/>
      <c r="E116" s="8"/>
      <c r="F116" s="8"/>
      <c r="G116" s="8"/>
      <c r="H116" s="8"/>
      <c r="I116" s="8"/>
      <c r="J116" s="8"/>
      <c r="K116" s="8"/>
      <c r="L116" s="8"/>
      <c r="M116" s="8"/>
      <c r="N116" s="8"/>
      <c r="O116" s="8"/>
      <c r="P116" s="8"/>
      <c r="Q116" s="8"/>
      <c r="R116" s="8"/>
      <c r="S116" s="8"/>
      <c r="T116" s="8"/>
      <c r="U116" s="8"/>
      <c r="V116" s="8"/>
      <c r="W116" s="8"/>
      <c r="X116" s="8"/>
      <c r="Y116" s="8"/>
      <c r="Z116" s="8"/>
      <c r="AA116" s="8"/>
      <c r="AB116" s="8"/>
      <c r="AC116" s="8"/>
      <c r="AD116" s="8"/>
      <c r="AE116" s="8"/>
      <c r="AF116" s="8"/>
      <c r="AG116" s="8"/>
      <c r="AH116" s="8"/>
      <c r="AI116" s="8"/>
      <c r="AJ116" s="8"/>
      <c r="AK116" s="8"/>
      <c r="AL116" s="8"/>
      <c r="AM116" s="8"/>
      <c r="AN116" s="8"/>
      <c r="AO116" s="8"/>
      <c r="AP116" s="8"/>
      <c r="AQ116" s="8"/>
      <c r="AR116" s="8"/>
      <c r="AS116" s="8"/>
      <c r="AT116" s="8"/>
      <c r="AU116" s="8"/>
      <c r="AV116" s="8"/>
      <c r="AW116" s="8"/>
      <c r="AX116" s="8"/>
      <c r="AY116" s="8"/>
      <c r="AZ116" s="8"/>
      <c r="BA116" s="8"/>
      <c r="BB116" s="8"/>
      <c r="BC116" s="8"/>
      <c r="BD116" s="8"/>
      <c r="BE116" s="8"/>
      <c r="BF116" s="8"/>
      <c r="BG116" s="8"/>
      <c r="BH116" s="8"/>
      <c r="BI116" s="8"/>
      <c r="BJ116" s="8"/>
      <c r="BK116" s="8"/>
    </row>
    <row r="117" spans="1:63" x14ac:dyDescent="0.3">
      <c r="A117" s="8"/>
      <c r="B117" s="8"/>
      <c r="C117" s="8"/>
      <c r="D117" s="8"/>
      <c r="E117" s="8"/>
      <c r="F117" s="8"/>
      <c r="G117" s="8"/>
      <c r="H117" s="8"/>
      <c r="I117" s="8"/>
      <c r="J117" s="8"/>
      <c r="K117" s="8"/>
      <c r="L117" s="8"/>
      <c r="M117" s="8"/>
      <c r="N117" s="8"/>
      <c r="O117" s="8"/>
      <c r="P117" s="8"/>
      <c r="Q117" s="8"/>
      <c r="R117" s="8"/>
      <c r="S117" s="8"/>
      <c r="T117" s="8"/>
      <c r="U117" s="8"/>
      <c r="V117" s="8"/>
      <c r="W117" s="8"/>
      <c r="X117" s="8"/>
      <c r="Y117" s="8"/>
      <c r="Z117" s="8"/>
      <c r="AA117" s="8"/>
      <c r="AB117" s="8"/>
      <c r="AC117" s="8"/>
      <c r="AD117" s="8"/>
      <c r="AE117" s="8"/>
      <c r="AF117" s="8"/>
      <c r="AG117" s="8"/>
      <c r="AH117" s="8"/>
      <c r="AI117" s="8"/>
      <c r="AJ117" s="8"/>
      <c r="AK117" s="8"/>
      <c r="AL117" s="8"/>
      <c r="AM117" s="8"/>
      <c r="AN117" s="8"/>
      <c r="AO117" s="8"/>
      <c r="AP117" s="8"/>
      <c r="AQ117" s="8"/>
      <c r="AR117" s="8"/>
      <c r="AS117" s="8"/>
      <c r="AT117" s="8"/>
      <c r="AU117" s="8"/>
      <c r="AV117" s="8"/>
      <c r="AW117" s="8"/>
      <c r="AX117" s="8"/>
      <c r="AY117" s="8"/>
      <c r="AZ117" s="8"/>
      <c r="BA117" s="8"/>
      <c r="BB117" s="8"/>
      <c r="BC117" s="8"/>
      <c r="BD117" s="8"/>
      <c r="BE117" s="8"/>
      <c r="BF117" s="8"/>
      <c r="BG117" s="8"/>
      <c r="BH117" s="8"/>
      <c r="BI117" s="8"/>
      <c r="BJ117" s="8"/>
      <c r="BK117" s="8"/>
    </row>
    <row r="118" spans="1:63" x14ac:dyDescent="0.3">
      <c r="A118" s="8"/>
      <c r="B118" s="8"/>
      <c r="C118" s="8"/>
      <c r="D118" s="8"/>
      <c r="E118" s="8"/>
      <c r="F118" s="8"/>
      <c r="G118" s="8"/>
      <c r="H118" s="8"/>
      <c r="I118" s="8"/>
      <c r="J118" s="8"/>
      <c r="K118" s="8"/>
      <c r="L118" s="8"/>
      <c r="M118" s="8"/>
      <c r="N118" s="8"/>
      <c r="O118" s="8"/>
      <c r="P118" s="8"/>
      <c r="Q118" s="8"/>
      <c r="R118" s="8"/>
      <c r="S118" s="8"/>
      <c r="T118" s="8"/>
      <c r="U118" s="8"/>
      <c r="V118" s="8"/>
      <c r="W118" s="8"/>
      <c r="X118" s="8"/>
      <c r="Y118" s="8"/>
      <c r="Z118" s="8"/>
      <c r="AA118" s="8"/>
      <c r="AB118" s="8"/>
      <c r="AC118" s="8"/>
      <c r="AD118" s="8"/>
      <c r="AE118" s="8"/>
      <c r="AF118" s="8"/>
      <c r="AG118" s="8"/>
      <c r="AH118" s="8"/>
      <c r="AI118" s="8"/>
      <c r="AJ118" s="8"/>
      <c r="AK118" s="8"/>
      <c r="AL118" s="8"/>
      <c r="AM118" s="8"/>
      <c r="AN118" s="8"/>
      <c r="AO118" s="8"/>
      <c r="AP118" s="8"/>
      <c r="AQ118" s="8"/>
      <c r="AR118" s="8"/>
      <c r="AS118" s="8"/>
      <c r="AT118" s="8"/>
      <c r="AU118" s="8"/>
      <c r="AV118" s="8"/>
      <c r="AW118" s="8"/>
      <c r="AX118" s="8"/>
      <c r="AY118" s="8"/>
      <c r="AZ118" s="8"/>
      <c r="BA118" s="8"/>
      <c r="BB118" s="8"/>
      <c r="BC118" s="8"/>
      <c r="BD118" s="8"/>
      <c r="BE118" s="8"/>
      <c r="BF118" s="8"/>
      <c r="BG118" s="8"/>
      <c r="BH118" s="8"/>
      <c r="BI118" s="8"/>
      <c r="BJ118" s="8"/>
      <c r="BK118" s="8"/>
    </row>
    <row r="119" spans="1:63" x14ac:dyDescent="0.3">
      <c r="A119" s="8"/>
      <c r="B119" s="8"/>
      <c r="C119" s="8"/>
      <c r="D119" s="8"/>
      <c r="E119" s="8"/>
      <c r="F119" s="8"/>
      <c r="G119" s="8"/>
      <c r="H119" s="8"/>
      <c r="I119" s="8"/>
      <c r="J119" s="8"/>
      <c r="K119" s="8"/>
      <c r="L119" s="8"/>
      <c r="M119" s="8"/>
      <c r="N119" s="8"/>
      <c r="O119" s="8"/>
      <c r="P119" s="8"/>
      <c r="Q119" s="8"/>
      <c r="R119" s="8"/>
      <c r="S119" s="8"/>
      <c r="T119" s="8"/>
      <c r="U119" s="8"/>
      <c r="V119" s="8"/>
      <c r="W119" s="8"/>
      <c r="X119" s="8"/>
      <c r="Y119" s="8"/>
      <c r="Z119" s="8"/>
      <c r="AA119" s="8"/>
      <c r="AB119" s="8"/>
      <c r="AC119" s="8"/>
      <c r="AD119" s="8"/>
      <c r="AE119" s="8"/>
      <c r="AF119" s="8"/>
      <c r="AG119" s="8"/>
      <c r="AH119" s="8"/>
      <c r="AI119" s="8"/>
      <c r="AJ119" s="8"/>
      <c r="AK119" s="8"/>
      <c r="AL119" s="8"/>
      <c r="AM119" s="8"/>
      <c r="AN119" s="8"/>
      <c r="AO119" s="8"/>
      <c r="AP119" s="8"/>
      <c r="AQ119" s="8"/>
      <c r="AR119" s="8"/>
      <c r="AS119" s="8"/>
      <c r="AT119" s="8"/>
      <c r="AU119" s="8"/>
      <c r="AV119" s="8"/>
      <c r="AW119" s="8"/>
      <c r="AX119" s="8"/>
      <c r="AY119" s="8"/>
      <c r="AZ119" s="8"/>
      <c r="BA119" s="8"/>
      <c r="BB119" s="8"/>
      <c r="BC119" s="8"/>
      <c r="BD119" s="8"/>
      <c r="BE119" s="8"/>
      <c r="BF119" s="8"/>
      <c r="BG119" s="8"/>
      <c r="BH119" s="8"/>
      <c r="BI119" s="8"/>
      <c r="BJ119" s="8"/>
      <c r="BK119" s="8"/>
    </row>
    <row r="120" spans="1:63" x14ac:dyDescent="0.3">
      <c r="A120" s="8"/>
      <c r="B120" s="8"/>
      <c r="C120" s="8"/>
      <c r="D120" s="8"/>
      <c r="E120" s="8"/>
      <c r="F120" s="8"/>
      <c r="G120" s="8"/>
      <c r="H120" s="8"/>
      <c r="I120" s="8"/>
      <c r="J120" s="8"/>
      <c r="K120" s="8"/>
      <c r="L120" s="8"/>
      <c r="M120" s="8"/>
      <c r="N120" s="8"/>
      <c r="O120" s="8"/>
      <c r="P120" s="8"/>
      <c r="Q120" s="8"/>
      <c r="R120" s="8"/>
      <c r="S120" s="8"/>
      <c r="T120" s="8"/>
      <c r="U120" s="8"/>
      <c r="V120" s="8"/>
      <c r="W120" s="8"/>
      <c r="X120" s="8"/>
      <c r="Y120" s="8"/>
      <c r="Z120" s="8"/>
      <c r="AA120" s="8"/>
      <c r="AB120" s="8"/>
      <c r="AC120" s="8"/>
      <c r="AD120" s="8"/>
      <c r="AE120" s="8"/>
      <c r="AF120" s="8"/>
      <c r="AG120" s="8"/>
      <c r="AH120" s="8"/>
      <c r="AI120" s="8"/>
      <c r="AJ120" s="8"/>
      <c r="AK120" s="8"/>
      <c r="AL120" s="8"/>
      <c r="AM120" s="8"/>
      <c r="AN120" s="8"/>
      <c r="AO120" s="8"/>
      <c r="AP120" s="8"/>
      <c r="AQ120" s="8"/>
      <c r="AR120" s="8"/>
      <c r="AS120" s="8"/>
      <c r="AT120" s="8"/>
      <c r="AU120" s="8"/>
      <c r="AV120" s="8"/>
      <c r="AW120" s="8"/>
      <c r="AX120" s="8"/>
      <c r="AY120" s="8"/>
      <c r="AZ120" s="8"/>
      <c r="BA120" s="8"/>
      <c r="BB120" s="8"/>
      <c r="BC120" s="8"/>
      <c r="BD120" s="8"/>
      <c r="BE120" s="8"/>
      <c r="BF120" s="8"/>
      <c r="BG120" s="8"/>
      <c r="BH120" s="8"/>
      <c r="BI120" s="8"/>
      <c r="BJ120" s="8"/>
      <c r="BK120" s="8"/>
    </row>
    <row r="121" spans="1:63" x14ac:dyDescent="0.3">
      <c r="A121" s="8"/>
      <c r="B121" s="8"/>
      <c r="C121" s="8"/>
      <c r="D121" s="8"/>
      <c r="E121" s="8"/>
      <c r="F121" s="8"/>
      <c r="G121" s="8"/>
      <c r="H121" s="8"/>
      <c r="I121" s="8"/>
      <c r="J121" s="8"/>
      <c r="K121" s="8"/>
      <c r="L121" s="8"/>
      <c r="M121" s="8"/>
      <c r="N121" s="8"/>
      <c r="O121" s="8"/>
      <c r="P121" s="8"/>
      <c r="Q121" s="8"/>
      <c r="R121" s="8"/>
      <c r="S121" s="8"/>
      <c r="T121" s="8"/>
      <c r="U121" s="8"/>
      <c r="V121" s="8"/>
      <c r="W121" s="8"/>
      <c r="X121" s="8"/>
      <c r="Y121" s="8"/>
      <c r="Z121" s="8"/>
      <c r="AA121" s="8"/>
      <c r="AB121" s="8"/>
      <c r="AC121" s="8"/>
      <c r="AD121" s="8"/>
      <c r="AE121" s="8"/>
      <c r="AF121" s="8"/>
      <c r="AG121" s="8"/>
      <c r="AH121" s="8"/>
      <c r="AI121" s="8"/>
      <c r="AJ121" s="8"/>
      <c r="AK121" s="8"/>
      <c r="AL121" s="8"/>
      <c r="AM121" s="8"/>
      <c r="AN121" s="8"/>
      <c r="AO121" s="8"/>
      <c r="AP121" s="8"/>
      <c r="AQ121" s="8"/>
      <c r="AR121" s="8"/>
      <c r="AS121" s="8"/>
      <c r="AT121" s="8"/>
      <c r="AU121" s="8"/>
      <c r="AV121" s="8"/>
      <c r="AW121" s="8"/>
      <c r="AX121" s="8"/>
      <c r="AY121" s="8"/>
      <c r="AZ121" s="8"/>
      <c r="BA121" s="8"/>
      <c r="BB121" s="8"/>
      <c r="BC121" s="8"/>
      <c r="BD121" s="8"/>
      <c r="BE121" s="8"/>
      <c r="BF121" s="8"/>
      <c r="BG121" s="8"/>
      <c r="BH121" s="8"/>
      <c r="BI121" s="8"/>
      <c r="BJ121" s="8"/>
      <c r="BK121" s="8"/>
    </row>
    <row r="122" spans="1:63" x14ac:dyDescent="0.3">
      <c r="B122" s="8"/>
      <c r="C122" s="8"/>
      <c r="D122" s="8"/>
      <c r="E122" s="8"/>
      <c r="F122" s="8"/>
      <c r="G122" s="8"/>
      <c r="H122" s="8"/>
      <c r="I122" s="8"/>
      <c r="J122" s="8"/>
      <c r="K122" s="8"/>
      <c r="L122" s="8"/>
      <c r="M122" s="8"/>
      <c r="N122" s="8"/>
      <c r="O122" s="8"/>
      <c r="P122" s="8"/>
      <c r="Q122" s="8"/>
      <c r="R122" s="8"/>
      <c r="S122" s="8"/>
      <c r="T122" s="8"/>
      <c r="U122" s="8"/>
      <c r="V122" s="8"/>
      <c r="W122" s="8"/>
      <c r="X122" s="8"/>
      <c r="Y122" s="8"/>
      <c r="Z122" s="8"/>
      <c r="AA122" s="8"/>
      <c r="AB122" s="8"/>
      <c r="AC122" s="8"/>
      <c r="AD122" s="8"/>
      <c r="AE122" s="8"/>
      <c r="AF122" s="8"/>
      <c r="AG122" s="8"/>
      <c r="AH122" s="8"/>
      <c r="AI122" s="8"/>
      <c r="AJ122" s="8"/>
      <c r="AK122" s="8"/>
      <c r="AL122" s="8"/>
      <c r="AM122" s="8"/>
      <c r="AN122" s="8"/>
      <c r="AO122" s="8"/>
      <c r="AP122" s="8"/>
      <c r="AQ122" s="8"/>
      <c r="AR122" s="8"/>
      <c r="AS122" s="8"/>
      <c r="AT122" s="8"/>
      <c r="AU122" s="8"/>
      <c r="AV122" s="8"/>
      <c r="AW122" s="8"/>
      <c r="AX122" s="8"/>
      <c r="AY122" s="8"/>
      <c r="AZ122" s="8"/>
      <c r="BA122" s="8"/>
      <c r="BB122" s="8"/>
      <c r="BC122" s="8"/>
      <c r="BD122" s="8"/>
      <c r="BE122" s="8"/>
      <c r="BF122" s="8"/>
      <c r="BG122" s="8"/>
      <c r="BH122" s="8"/>
      <c r="BI122" s="8"/>
      <c r="BJ122" s="8"/>
      <c r="BK122" s="8"/>
    </row>
    <row r="123" spans="1:63" x14ac:dyDescent="0.3">
      <c r="B123" s="8"/>
      <c r="C123" s="8"/>
      <c r="D123" s="8"/>
      <c r="E123" s="8"/>
      <c r="F123" s="8"/>
      <c r="G123" s="8"/>
      <c r="H123" s="8"/>
      <c r="I123" s="8"/>
      <c r="J123" s="8"/>
      <c r="K123" s="8"/>
      <c r="L123" s="8"/>
      <c r="M123" s="8"/>
      <c r="N123" s="8"/>
      <c r="O123" s="8"/>
      <c r="P123" s="8"/>
      <c r="Q123" s="8"/>
      <c r="R123" s="8"/>
      <c r="S123" s="8"/>
      <c r="T123" s="8"/>
      <c r="U123" s="8"/>
      <c r="V123" s="8"/>
      <c r="W123" s="8"/>
      <c r="X123" s="8"/>
      <c r="Y123" s="8"/>
      <c r="Z123" s="8"/>
      <c r="AA123" s="8"/>
      <c r="AB123" s="8"/>
      <c r="AC123" s="8"/>
      <c r="AD123" s="8"/>
      <c r="AE123" s="8"/>
      <c r="AF123" s="8"/>
      <c r="AG123" s="8"/>
      <c r="AH123" s="8"/>
      <c r="AI123" s="8"/>
      <c r="AJ123" s="8"/>
      <c r="AK123" s="8"/>
      <c r="AL123" s="8"/>
      <c r="AM123" s="8"/>
      <c r="AN123" s="8"/>
      <c r="AO123" s="8"/>
      <c r="AP123" s="8"/>
      <c r="AQ123" s="8"/>
      <c r="AR123" s="8"/>
      <c r="AS123" s="8"/>
      <c r="AT123" s="8"/>
      <c r="AU123" s="8"/>
      <c r="AV123" s="8"/>
      <c r="AW123" s="8"/>
      <c r="AX123" s="8"/>
      <c r="AY123" s="8"/>
      <c r="AZ123" s="8"/>
      <c r="BA123" s="8"/>
      <c r="BB123" s="8"/>
      <c r="BC123" s="8"/>
      <c r="BD123" s="8"/>
      <c r="BE123" s="8"/>
      <c r="BF123" s="8"/>
      <c r="BG123" s="8"/>
      <c r="BH123" s="8"/>
      <c r="BI123" s="8"/>
      <c r="BJ123" s="8"/>
      <c r="BK123" s="8"/>
    </row>
    <row r="124" spans="1:63" x14ac:dyDescent="0.3">
      <c r="B124" s="8"/>
      <c r="C124" s="8"/>
      <c r="D124" s="8"/>
      <c r="E124" s="8"/>
      <c r="F124" s="8"/>
      <c r="G124" s="8"/>
      <c r="H124" s="8"/>
      <c r="I124" s="8"/>
      <c r="J124" s="8"/>
      <c r="K124" s="8"/>
      <c r="L124" s="8"/>
      <c r="M124" s="8"/>
      <c r="N124" s="8"/>
      <c r="O124" s="8"/>
      <c r="P124" s="8"/>
      <c r="Q124" s="8"/>
      <c r="R124" s="8"/>
      <c r="S124" s="8"/>
      <c r="T124" s="8"/>
      <c r="U124" s="8"/>
      <c r="V124" s="8"/>
      <c r="W124" s="8"/>
      <c r="X124" s="8"/>
      <c r="Y124" s="8"/>
      <c r="Z124" s="8"/>
      <c r="AA124" s="8"/>
      <c r="AB124" s="8"/>
      <c r="AC124" s="8"/>
      <c r="AD124" s="8"/>
      <c r="AE124" s="8"/>
      <c r="AF124" s="8"/>
      <c r="AG124" s="8"/>
      <c r="AH124" s="8"/>
      <c r="AI124" s="8"/>
      <c r="AJ124" s="8"/>
      <c r="AK124" s="8"/>
      <c r="AL124" s="8"/>
      <c r="AM124" s="8"/>
      <c r="AN124" s="8"/>
      <c r="AO124" s="8"/>
      <c r="AP124" s="8"/>
      <c r="AQ124" s="8"/>
      <c r="AR124" s="8"/>
      <c r="AS124" s="8"/>
      <c r="AT124" s="8"/>
      <c r="AU124" s="8"/>
      <c r="AV124" s="8"/>
      <c r="AW124" s="8"/>
      <c r="AX124" s="8"/>
      <c r="AY124" s="8"/>
      <c r="AZ124" s="8"/>
      <c r="BA124" s="8"/>
      <c r="BB124" s="8"/>
      <c r="BC124" s="8"/>
      <c r="BD124" s="8"/>
      <c r="BE124" s="8"/>
      <c r="BF124" s="8"/>
      <c r="BG124" s="8"/>
      <c r="BH124" s="8"/>
      <c r="BI124" s="8"/>
      <c r="BJ124" s="8"/>
      <c r="BK124" s="8"/>
    </row>
    <row r="125" spans="1:63" x14ac:dyDescent="0.3">
      <c r="B125" s="8"/>
      <c r="C125" s="8"/>
      <c r="D125" s="8"/>
      <c r="E125" s="8"/>
      <c r="F125" s="8"/>
      <c r="G125" s="8"/>
      <c r="H125" s="8"/>
      <c r="I125" s="8"/>
      <c r="J125" s="8"/>
      <c r="K125" s="8"/>
      <c r="L125" s="8"/>
      <c r="M125" s="8"/>
      <c r="N125" s="8"/>
      <c r="O125" s="8"/>
      <c r="P125" s="8"/>
      <c r="Q125" s="8"/>
      <c r="R125" s="8"/>
      <c r="S125" s="8"/>
      <c r="T125" s="8"/>
      <c r="U125" s="8"/>
      <c r="V125" s="8"/>
      <c r="W125" s="8"/>
      <c r="X125" s="8"/>
      <c r="Y125" s="8"/>
      <c r="Z125" s="8"/>
      <c r="AA125" s="8"/>
      <c r="AB125" s="8"/>
      <c r="AC125" s="8"/>
      <c r="AD125" s="8"/>
      <c r="AE125" s="8"/>
      <c r="AF125" s="8"/>
      <c r="AG125" s="8"/>
      <c r="AH125" s="8"/>
      <c r="AI125" s="8"/>
      <c r="AJ125" s="8"/>
      <c r="AK125" s="8"/>
      <c r="AL125" s="8"/>
      <c r="AM125" s="8"/>
      <c r="AN125" s="8"/>
      <c r="AO125" s="8"/>
      <c r="AP125" s="8"/>
      <c r="AQ125" s="8"/>
      <c r="AR125" s="8"/>
      <c r="AS125" s="8"/>
      <c r="AT125" s="8"/>
      <c r="AU125" s="8"/>
      <c r="AV125" s="8"/>
      <c r="AW125" s="8"/>
      <c r="AX125" s="8"/>
      <c r="AY125" s="8"/>
      <c r="AZ125" s="8"/>
      <c r="BA125" s="8"/>
      <c r="BB125" s="8"/>
      <c r="BC125" s="8"/>
      <c r="BD125" s="8"/>
      <c r="BE125" s="8"/>
      <c r="BF125" s="8"/>
      <c r="BG125" s="8"/>
      <c r="BH125" s="8"/>
      <c r="BI125" s="8"/>
      <c r="BJ125" s="8"/>
      <c r="BK125" s="8"/>
    </row>
    <row r="126" spans="1:63" x14ac:dyDescent="0.3">
      <c r="B126" s="8"/>
      <c r="C126" s="8"/>
      <c r="D126" s="8"/>
      <c r="E126" s="8"/>
      <c r="F126" s="8"/>
      <c r="G126" s="8"/>
      <c r="H126" s="8"/>
      <c r="I126" s="8"/>
      <c r="J126" s="8"/>
      <c r="K126" s="8"/>
      <c r="L126" s="8"/>
      <c r="M126" s="8"/>
      <c r="N126" s="8"/>
      <c r="O126" s="8"/>
      <c r="P126" s="8"/>
      <c r="Q126" s="8"/>
      <c r="R126" s="8"/>
      <c r="S126" s="8"/>
      <c r="T126" s="8"/>
      <c r="U126" s="8"/>
      <c r="V126" s="8"/>
      <c r="W126" s="8"/>
      <c r="X126" s="8"/>
      <c r="Y126" s="8"/>
      <c r="Z126" s="8"/>
      <c r="AA126" s="8"/>
      <c r="AB126" s="8"/>
      <c r="AC126" s="8"/>
      <c r="AD126" s="8"/>
      <c r="AE126" s="8"/>
      <c r="AF126" s="8"/>
      <c r="AG126" s="8"/>
      <c r="AH126" s="8"/>
      <c r="AI126" s="8"/>
      <c r="AJ126" s="8"/>
      <c r="AK126" s="8"/>
      <c r="AL126" s="8"/>
      <c r="AM126" s="8"/>
      <c r="AN126" s="8"/>
      <c r="AO126" s="8"/>
      <c r="AP126" s="8"/>
      <c r="AQ126" s="8"/>
      <c r="AR126" s="8"/>
      <c r="AS126" s="8"/>
      <c r="AT126" s="8"/>
      <c r="AU126" s="8"/>
      <c r="AV126" s="8"/>
      <c r="AW126" s="8"/>
      <c r="AX126" s="8"/>
      <c r="AY126" s="8"/>
      <c r="AZ126" s="8"/>
      <c r="BA126" s="8"/>
      <c r="BB126" s="8"/>
      <c r="BC126" s="8"/>
      <c r="BD126" s="8"/>
      <c r="BE126" s="8"/>
      <c r="BF126" s="8"/>
      <c r="BG126" s="8"/>
      <c r="BH126" s="8"/>
      <c r="BI126" s="8"/>
      <c r="BJ126" s="8"/>
      <c r="BK126" s="8"/>
    </row>
    <row r="127" spans="1:63" x14ac:dyDescent="0.3">
      <c r="B127" s="8"/>
      <c r="C127" s="8"/>
      <c r="D127" s="8"/>
      <c r="E127" s="8"/>
      <c r="F127" s="8"/>
      <c r="G127" s="8"/>
      <c r="H127" s="8"/>
      <c r="I127" s="8"/>
      <c r="J127" s="8"/>
      <c r="K127" s="8"/>
      <c r="L127" s="8"/>
      <c r="M127" s="8"/>
      <c r="N127" s="8"/>
      <c r="O127" s="8"/>
      <c r="P127" s="8"/>
      <c r="Q127" s="8"/>
      <c r="R127" s="8"/>
      <c r="S127" s="8"/>
      <c r="T127" s="8"/>
      <c r="U127" s="8"/>
      <c r="V127" s="8"/>
      <c r="W127" s="8"/>
      <c r="X127" s="8"/>
      <c r="Y127" s="8"/>
      <c r="Z127" s="8"/>
      <c r="AA127" s="8"/>
      <c r="AB127" s="8"/>
      <c r="AC127" s="8"/>
      <c r="AD127" s="8"/>
      <c r="AE127" s="8"/>
      <c r="AF127" s="8"/>
      <c r="AG127" s="8"/>
      <c r="AH127" s="8"/>
      <c r="AI127" s="8"/>
      <c r="AJ127" s="8"/>
      <c r="AK127" s="8"/>
      <c r="AL127" s="8"/>
      <c r="AM127" s="8"/>
      <c r="AN127" s="8"/>
      <c r="AO127" s="8"/>
      <c r="AP127" s="8"/>
      <c r="AQ127" s="8"/>
      <c r="AR127" s="8"/>
      <c r="AS127" s="8"/>
      <c r="AT127" s="8"/>
      <c r="AU127" s="8"/>
      <c r="AV127" s="8"/>
      <c r="AW127" s="8"/>
      <c r="AX127" s="8"/>
      <c r="AY127" s="8"/>
      <c r="AZ127" s="8"/>
      <c r="BA127" s="8"/>
      <c r="BB127" s="8"/>
      <c r="BC127" s="8"/>
      <c r="BD127" s="8"/>
      <c r="BE127" s="8"/>
      <c r="BF127" s="8"/>
      <c r="BG127" s="8"/>
      <c r="BH127" s="8"/>
      <c r="BI127" s="8"/>
      <c r="BJ127" s="8"/>
      <c r="BK127" s="8"/>
    </row>
    <row r="128" spans="1:63" x14ac:dyDescent="0.3">
      <c r="B128" s="8"/>
      <c r="C128" s="8"/>
      <c r="D128" s="8"/>
      <c r="E128" s="8"/>
      <c r="F128" s="8"/>
      <c r="G128" s="8"/>
      <c r="H128" s="8"/>
      <c r="I128" s="8"/>
      <c r="J128" s="8"/>
      <c r="K128" s="8"/>
      <c r="L128" s="8"/>
      <c r="M128" s="8"/>
      <c r="N128" s="8"/>
      <c r="O128" s="8"/>
      <c r="P128" s="8"/>
      <c r="Q128" s="8"/>
      <c r="R128" s="8"/>
      <c r="S128" s="8"/>
      <c r="T128" s="8"/>
      <c r="U128" s="8"/>
      <c r="V128" s="8"/>
      <c r="W128" s="8"/>
      <c r="X128" s="8"/>
      <c r="Y128" s="8"/>
      <c r="Z128" s="8"/>
      <c r="AA128" s="8"/>
      <c r="AB128" s="8"/>
      <c r="AC128" s="8"/>
      <c r="AD128" s="8"/>
      <c r="AE128" s="8"/>
      <c r="AF128" s="8"/>
      <c r="AG128" s="8"/>
      <c r="AH128" s="8"/>
      <c r="AI128" s="8"/>
      <c r="AJ128" s="8"/>
      <c r="AK128" s="8"/>
      <c r="AL128" s="8"/>
      <c r="AM128" s="8"/>
      <c r="AN128" s="8"/>
      <c r="AO128" s="8"/>
      <c r="AP128" s="8"/>
      <c r="AQ128" s="8"/>
      <c r="AR128" s="8"/>
      <c r="AS128" s="8"/>
      <c r="AT128" s="8"/>
      <c r="AU128" s="8"/>
      <c r="AV128" s="8"/>
      <c r="AW128" s="8"/>
      <c r="AX128" s="8"/>
      <c r="AY128" s="8"/>
      <c r="AZ128" s="8"/>
      <c r="BA128" s="8"/>
      <c r="BB128" s="8"/>
      <c r="BC128" s="8"/>
      <c r="BD128" s="8"/>
      <c r="BE128" s="8"/>
      <c r="BF128" s="8"/>
      <c r="BG128" s="8"/>
      <c r="BH128" s="8"/>
      <c r="BI128" s="8"/>
      <c r="BJ128" s="8"/>
      <c r="BK128" s="8"/>
    </row>
    <row r="129" spans="2:63" x14ac:dyDescent="0.3">
      <c r="B129" s="8"/>
      <c r="C129" s="8"/>
      <c r="D129" s="8"/>
      <c r="E129" s="8"/>
      <c r="F129" s="8"/>
      <c r="G129" s="8"/>
      <c r="H129" s="8"/>
      <c r="I129" s="8"/>
      <c r="J129" s="8"/>
      <c r="K129" s="8"/>
      <c r="L129" s="8"/>
      <c r="M129" s="8"/>
      <c r="N129" s="8"/>
      <c r="O129" s="8"/>
      <c r="P129" s="8"/>
      <c r="Q129" s="8"/>
      <c r="R129" s="8"/>
      <c r="S129" s="8"/>
      <c r="T129" s="8"/>
      <c r="U129" s="8"/>
      <c r="V129" s="8"/>
      <c r="W129" s="8"/>
      <c r="X129" s="8"/>
      <c r="Y129" s="8"/>
      <c r="Z129" s="8"/>
      <c r="AA129" s="8"/>
      <c r="AB129" s="8"/>
      <c r="AC129" s="8"/>
      <c r="AD129" s="8"/>
      <c r="AE129" s="8"/>
      <c r="AF129" s="8"/>
      <c r="AG129" s="8"/>
      <c r="AH129" s="8"/>
      <c r="AI129" s="8"/>
      <c r="AJ129" s="8"/>
      <c r="AK129" s="8"/>
      <c r="AL129" s="8"/>
      <c r="AM129" s="8"/>
      <c r="AN129" s="8"/>
      <c r="AO129" s="8"/>
      <c r="AP129" s="8"/>
      <c r="AQ129" s="8"/>
      <c r="AR129" s="8"/>
      <c r="AS129" s="8"/>
      <c r="AT129" s="8"/>
      <c r="AU129" s="8"/>
      <c r="AV129" s="8"/>
      <c r="AW129" s="8"/>
      <c r="AX129" s="8"/>
      <c r="AY129" s="8"/>
      <c r="AZ129" s="8"/>
      <c r="BA129" s="8"/>
      <c r="BB129" s="8"/>
      <c r="BC129" s="8"/>
      <c r="BD129" s="8"/>
      <c r="BE129" s="8"/>
      <c r="BF129" s="8"/>
      <c r="BG129" s="8"/>
      <c r="BH129" s="8"/>
      <c r="BI129" s="8"/>
      <c r="BJ129" s="8"/>
      <c r="BK129" s="8"/>
    </row>
    <row r="130" spans="2:63" x14ac:dyDescent="0.3">
      <c r="B130" s="8"/>
      <c r="C130" s="8"/>
      <c r="D130" s="8"/>
      <c r="E130" s="8"/>
      <c r="F130" s="8"/>
      <c r="G130" s="8"/>
      <c r="H130" s="8"/>
      <c r="I130" s="8"/>
      <c r="J130" s="8"/>
      <c r="K130" s="8"/>
      <c r="L130" s="8"/>
      <c r="M130" s="8"/>
      <c r="N130" s="8"/>
      <c r="O130" s="8"/>
      <c r="P130" s="8"/>
      <c r="Q130" s="8"/>
      <c r="R130" s="8"/>
      <c r="S130" s="8"/>
      <c r="T130" s="8"/>
      <c r="U130" s="8"/>
      <c r="V130" s="8"/>
      <c r="W130" s="8"/>
      <c r="X130" s="8"/>
      <c r="Y130" s="8"/>
      <c r="Z130" s="8"/>
      <c r="AA130" s="8"/>
      <c r="AB130" s="8"/>
      <c r="AC130" s="8"/>
      <c r="AD130" s="8"/>
      <c r="AE130" s="8"/>
      <c r="AF130" s="8"/>
      <c r="AG130" s="8"/>
      <c r="AH130" s="8"/>
      <c r="AI130" s="8"/>
      <c r="AJ130" s="8"/>
      <c r="AK130" s="8"/>
      <c r="AL130" s="8"/>
      <c r="AM130" s="8"/>
      <c r="AN130" s="8"/>
      <c r="AO130" s="8"/>
      <c r="AP130" s="8"/>
      <c r="AQ130" s="8"/>
      <c r="AR130" s="8"/>
      <c r="AS130" s="8"/>
      <c r="AT130" s="8"/>
      <c r="AU130" s="8"/>
      <c r="AV130" s="8"/>
      <c r="AW130" s="8"/>
      <c r="AX130" s="8"/>
      <c r="AY130" s="8"/>
      <c r="AZ130" s="8"/>
      <c r="BA130" s="8"/>
      <c r="BB130" s="8"/>
      <c r="BC130" s="8"/>
      <c r="BD130" s="8"/>
      <c r="BE130" s="8"/>
      <c r="BF130" s="8"/>
      <c r="BG130" s="8"/>
      <c r="BH130" s="8"/>
      <c r="BI130" s="8"/>
      <c r="BJ130" s="8"/>
      <c r="BK130" s="8"/>
    </row>
    <row r="131" spans="2:63" x14ac:dyDescent="0.3">
      <c r="B131" s="8"/>
      <c r="C131" s="8"/>
      <c r="D131" s="8"/>
      <c r="E131" s="8"/>
      <c r="F131" s="8"/>
      <c r="G131" s="8"/>
      <c r="H131" s="8"/>
      <c r="I131" s="8"/>
      <c r="J131" s="8"/>
      <c r="K131" s="8"/>
      <c r="L131" s="8"/>
      <c r="M131" s="8"/>
      <c r="N131" s="8"/>
      <c r="O131" s="8"/>
      <c r="P131" s="8"/>
      <c r="Q131" s="8"/>
      <c r="R131" s="8"/>
      <c r="S131" s="8"/>
      <c r="T131" s="8"/>
      <c r="U131" s="8"/>
      <c r="V131" s="8"/>
      <c r="W131" s="8"/>
      <c r="X131" s="8"/>
      <c r="Y131" s="8"/>
      <c r="Z131" s="8"/>
      <c r="AA131" s="8"/>
      <c r="AB131" s="8"/>
      <c r="AC131" s="8"/>
      <c r="AD131" s="8"/>
      <c r="AE131" s="8"/>
      <c r="AF131" s="8"/>
      <c r="AG131" s="8"/>
      <c r="AH131" s="8"/>
      <c r="AI131" s="8"/>
      <c r="AJ131" s="8"/>
      <c r="AK131" s="8"/>
      <c r="AL131" s="8"/>
      <c r="AM131" s="8"/>
      <c r="AN131" s="8"/>
      <c r="AO131" s="8"/>
      <c r="AP131" s="8"/>
      <c r="AQ131" s="8"/>
      <c r="AR131" s="8"/>
      <c r="AS131" s="8"/>
      <c r="AT131" s="8"/>
      <c r="AU131" s="8"/>
      <c r="AV131" s="8"/>
      <c r="AW131" s="8"/>
      <c r="AX131" s="8"/>
      <c r="AY131" s="8"/>
      <c r="AZ131" s="8"/>
      <c r="BA131" s="8"/>
      <c r="BB131" s="8"/>
      <c r="BC131" s="8"/>
      <c r="BD131" s="8"/>
      <c r="BE131" s="8"/>
      <c r="BF131" s="8"/>
      <c r="BG131" s="8"/>
      <c r="BH131" s="8"/>
      <c r="BI131" s="8"/>
      <c r="BJ131" s="8"/>
      <c r="BK131" s="8"/>
    </row>
    <row r="132" spans="2:63" x14ac:dyDescent="0.3">
      <c r="B132" s="8"/>
      <c r="C132" s="8"/>
      <c r="D132" s="8"/>
      <c r="E132" s="8"/>
      <c r="F132" s="8"/>
      <c r="G132" s="8"/>
      <c r="H132" s="8"/>
      <c r="I132" s="8"/>
      <c r="J132" s="8"/>
      <c r="K132" s="8"/>
      <c r="L132" s="8"/>
      <c r="M132" s="8"/>
      <c r="N132" s="8"/>
      <c r="O132" s="8"/>
      <c r="P132" s="8"/>
      <c r="Q132" s="8"/>
      <c r="R132" s="8"/>
      <c r="S132" s="8"/>
      <c r="T132" s="8"/>
      <c r="U132" s="8"/>
      <c r="V132" s="8"/>
      <c r="W132" s="8"/>
      <c r="X132" s="8"/>
      <c r="Y132" s="8"/>
      <c r="Z132" s="8"/>
      <c r="AA132" s="8"/>
      <c r="AB132" s="8"/>
      <c r="AC132" s="8"/>
      <c r="AD132" s="8"/>
      <c r="AE132" s="8"/>
      <c r="AF132" s="8"/>
      <c r="AG132" s="8"/>
      <c r="AH132" s="8"/>
      <c r="AI132" s="8"/>
      <c r="AJ132" s="8"/>
      <c r="AK132" s="8"/>
      <c r="AL132" s="8"/>
      <c r="AM132" s="8"/>
      <c r="AN132" s="8"/>
      <c r="AO132" s="8"/>
      <c r="AP132" s="8"/>
      <c r="AQ132" s="8"/>
      <c r="AR132" s="8"/>
      <c r="AS132" s="8"/>
      <c r="AT132" s="8"/>
      <c r="AU132" s="8"/>
      <c r="AV132" s="8"/>
      <c r="AW132" s="8"/>
      <c r="AX132" s="8"/>
      <c r="AY132" s="8"/>
      <c r="AZ132" s="8"/>
      <c r="BA132" s="8"/>
      <c r="BB132" s="8"/>
      <c r="BC132" s="8"/>
      <c r="BD132" s="8"/>
      <c r="BE132" s="8"/>
      <c r="BF132" s="8"/>
      <c r="BG132" s="8"/>
      <c r="BH132" s="8"/>
      <c r="BI132" s="8"/>
      <c r="BJ132" s="8"/>
      <c r="BK132" s="8"/>
    </row>
    <row r="133" spans="2:63" x14ac:dyDescent="0.3">
      <c r="B133" s="8"/>
      <c r="C133" s="8"/>
      <c r="D133" s="8"/>
      <c r="E133" s="8"/>
      <c r="F133" s="8"/>
      <c r="G133" s="8"/>
      <c r="H133" s="8"/>
      <c r="I133" s="8"/>
      <c r="J133" s="8"/>
      <c r="K133" s="8"/>
      <c r="L133" s="8"/>
      <c r="M133" s="8"/>
      <c r="N133" s="8"/>
      <c r="O133" s="8"/>
      <c r="P133" s="8"/>
      <c r="Q133" s="8"/>
      <c r="R133" s="8"/>
      <c r="S133" s="8"/>
      <c r="T133" s="8"/>
      <c r="U133" s="8"/>
      <c r="V133" s="8"/>
      <c r="W133" s="8"/>
      <c r="X133" s="8"/>
      <c r="Y133" s="8"/>
      <c r="Z133" s="8"/>
      <c r="AA133" s="8"/>
      <c r="AB133" s="8"/>
      <c r="AC133" s="8"/>
      <c r="AD133" s="8"/>
      <c r="AE133" s="8"/>
      <c r="AF133" s="8"/>
      <c r="AG133" s="8"/>
      <c r="AH133" s="8"/>
      <c r="AI133" s="8"/>
      <c r="AJ133" s="8"/>
      <c r="AK133" s="8"/>
      <c r="AL133" s="8"/>
      <c r="AM133" s="8"/>
      <c r="AN133" s="8"/>
      <c r="AO133" s="8"/>
      <c r="AP133" s="8"/>
      <c r="AQ133" s="8"/>
      <c r="AR133" s="8"/>
      <c r="AS133" s="8"/>
      <c r="AT133" s="8"/>
      <c r="AU133" s="8"/>
      <c r="AV133" s="8"/>
      <c r="AW133" s="8"/>
      <c r="AX133" s="8"/>
      <c r="AY133" s="8"/>
      <c r="AZ133" s="8"/>
      <c r="BA133" s="8"/>
      <c r="BB133" s="8"/>
      <c r="BC133" s="8"/>
      <c r="BD133" s="8"/>
      <c r="BE133" s="8"/>
      <c r="BF133" s="8"/>
      <c r="BG133" s="8"/>
      <c r="BH133" s="8"/>
      <c r="BI133" s="8"/>
      <c r="BJ133" s="8"/>
      <c r="BK133" s="8"/>
    </row>
    <row r="134" spans="2:63" x14ac:dyDescent="0.3">
      <c r="B134" s="8"/>
      <c r="C134" s="8"/>
      <c r="D134" s="8"/>
      <c r="E134" s="8"/>
      <c r="F134" s="8"/>
      <c r="G134" s="8"/>
      <c r="H134" s="8"/>
      <c r="I134" s="8"/>
      <c r="J134" s="8"/>
      <c r="K134" s="8"/>
      <c r="L134" s="8"/>
      <c r="M134" s="8"/>
      <c r="N134" s="8"/>
      <c r="O134" s="8"/>
      <c r="P134" s="8"/>
      <c r="Q134" s="8"/>
      <c r="R134" s="8"/>
      <c r="S134" s="8"/>
      <c r="T134" s="8"/>
      <c r="U134" s="8"/>
      <c r="V134" s="8"/>
      <c r="W134" s="8"/>
      <c r="X134" s="8"/>
      <c r="Y134" s="8"/>
      <c r="Z134" s="8"/>
      <c r="AA134" s="8"/>
      <c r="AB134" s="8"/>
      <c r="AC134" s="8"/>
      <c r="AD134" s="8"/>
      <c r="AE134" s="8"/>
      <c r="AF134" s="8"/>
      <c r="AG134" s="8"/>
      <c r="AH134" s="8"/>
      <c r="AI134" s="8"/>
      <c r="AJ134" s="8"/>
      <c r="AK134" s="8"/>
      <c r="AL134" s="8"/>
      <c r="AM134" s="8"/>
      <c r="AN134" s="8"/>
      <c r="AO134" s="8"/>
      <c r="AP134" s="8"/>
      <c r="AQ134" s="8"/>
      <c r="AR134" s="8"/>
      <c r="AS134" s="8"/>
      <c r="AT134" s="8"/>
      <c r="AU134" s="8"/>
      <c r="AV134" s="8"/>
      <c r="AW134" s="8"/>
      <c r="AX134" s="8"/>
      <c r="AY134" s="8"/>
      <c r="AZ134" s="8"/>
      <c r="BA134" s="8"/>
      <c r="BB134" s="8"/>
      <c r="BC134" s="8"/>
      <c r="BD134" s="8"/>
      <c r="BE134" s="8"/>
      <c r="BF134" s="8"/>
      <c r="BG134" s="8"/>
      <c r="BH134" s="8"/>
      <c r="BI134" s="8"/>
      <c r="BJ134" s="8"/>
      <c r="BK134" s="8"/>
    </row>
    <row r="135" spans="2:63" x14ac:dyDescent="0.3">
      <c r="B135" s="8"/>
      <c r="C135" s="8"/>
      <c r="D135" s="8"/>
      <c r="E135" s="8"/>
      <c r="F135" s="8"/>
      <c r="G135" s="8"/>
      <c r="H135" s="8"/>
      <c r="I135" s="8"/>
      <c r="J135" s="8"/>
      <c r="K135" s="8"/>
      <c r="L135" s="8"/>
      <c r="M135" s="8"/>
      <c r="N135" s="8"/>
      <c r="O135" s="8"/>
      <c r="P135" s="8"/>
      <c r="Q135" s="8"/>
      <c r="R135" s="8"/>
      <c r="S135" s="8"/>
      <c r="T135" s="8"/>
      <c r="U135" s="8"/>
      <c r="V135" s="8"/>
      <c r="W135" s="8"/>
      <c r="X135" s="8"/>
      <c r="Y135" s="8"/>
      <c r="Z135" s="8"/>
      <c r="AA135" s="8"/>
      <c r="AB135" s="8"/>
      <c r="AC135" s="8"/>
      <c r="AD135" s="8"/>
      <c r="AE135" s="8"/>
      <c r="AF135" s="8"/>
      <c r="AG135" s="8"/>
      <c r="AH135" s="8"/>
      <c r="AI135" s="8"/>
      <c r="AJ135" s="8"/>
      <c r="AK135" s="8"/>
      <c r="AL135" s="8"/>
      <c r="AM135" s="8"/>
      <c r="AN135" s="8"/>
      <c r="AO135" s="8"/>
      <c r="AP135" s="8"/>
      <c r="AQ135" s="8"/>
      <c r="AR135" s="8"/>
      <c r="AS135" s="8"/>
      <c r="AT135" s="8"/>
      <c r="AU135" s="8"/>
      <c r="AV135" s="8"/>
      <c r="AW135" s="8"/>
      <c r="AX135" s="8"/>
      <c r="AY135" s="8"/>
      <c r="AZ135" s="8"/>
      <c r="BA135" s="8"/>
      <c r="BB135" s="8"/>
      <c r="BC135" s="8"/>
      <c r="BD135" s="8"/>
      <c r="BE135" s="8"/>
      <c r="BF135" s="8"/>
      <c r="BG135" s="8"/>
      <c r="BH135" s="8"/>
      <c r="BI135" s="8"/>
      <c r="BJ135" s="8"/>
      <c r="BK135" s="8"/>
    </row>
    <row r="136" spans="2:63" x14ac:dyDescent="0.3">
      <c r="B136" s="8"/>
      <c r="C136" s="8"/>
      <c r="D136" s="8"/>
      <c r="E136" s="8"/>
      <c r="F136" s="8"/>
      <c r="G136" s="8"/>
      <c r="H136" s="8"/>
      <c r="I136" s="8"/>
      <c r="J136" s="8"/>
      <c r="K136" s="8"/>
      <c r="L136" s="8"/>
      <c r="M136" s="8"/>
      <c r="N136" s="8"/>
      <c r="O136" s="8"/>
      <c r="P136" s="8"/>
      <c r="Q136" s="8"/>
      <c r="R136" s="8"/>
      <c r="S136" s="8"/>
      <c r="T136" s="8"/>
      <c r="U136" s="8"/>
      <c r="V136" s="8"/>
      <c r="W136" s="8"/>
      <c r="X136" s="8"/>
      <c r="Y136" s="8"/>
      <c r="Z136" s="8"/>
      <c r="AA136" s="8"/>
      <c r="AB136" s="8"/>
      <c r="AC136" s="8"/>
      <c r="AD136" s="8"/>
      <c r="AE136" s="8"/>
      <c r="AF136" s="8"/>
      <c r="AG136" s="8"/>
      <c r="AH136" s="8"/>
      <c r="AI136" s="8"/>
      <c r="AJ136" s="8"/>
      <c r="AK136" s="8"/>
      <c r="AL136" s="8"/>
      <c r="AM136" s="8"/>
      <c r="AN136" s="8"/>
      <c r="AO136" s="8"/>
      <c r="AP136" s="8"/>
      <c r="AQ136" s="8"/>
      <c r="AR136" s="8"/>
      <c r="AS136" s="8"/>
      <c r="AT136" s="8"/>
      <c r="AU136" s="8"/>
      <c r="AV136" s="8"/>
      <c r="AW136" s="8"/>
      <c r="AX136" s="8"/>
      <c r="AY136" s="8"/>
      <c r="AZ136" s="8"/>
      <c r="BA136" s="8"/>
      <c r="BB136" s="8"/>
      <c r="BC136" s="8"/>
      <c r="BD136" s="8"/>
      <c r="BE136" s="8"/>
      <c r="BF136" s="8"/>
      <c r="BG136" s="8"/>
      <c r="BH136" s="8"/>
      <c r="BI136" s="8"/>
      <c r="BJ136" s="8"/>
      <c r="BK136" s="8"/>
    </row>
    <row r="137" spans="2:63" x14ac:dyDescent="0.3">
      <c r="B137" s="8"/>
      <c r="C137" s="8"/>
      <c r="D137" s="8"/>
      <c r="E137" s="8"/>
      <c r="F137" s="8"/>
      <c r="G137" s="8"/>
      <c r="H137" s="8"/>
      <c r="I137" s="8"/>
    </row>
    <row r="138" spans="2:63" x14ac:dyDescent="0.3">
      <c r="B138" s="8"/>
      <c r="C138" s="8"/>
      <c r="D138" s="8"/>
      <c r="E138" s="8"/>
      <c r="F138" s="8"/>
      <c r="G138" s="8"/>
      <c r="H138" s="8"/>
      <c r="I138" s="8"/>
    </row>
    <row r="139" spans="2:63" x14ac:dyDescent="0.3">
      <c r="B139" s="8"/>
      <c r="C139" s="8"/>
      <c r="D139" s="8"/>
      <c r="E139" s="8"/>
      <c r="F139" s="8"/>
      <c r="G139" s="8"/>
      <c r="H139" s="8"/>
      <c r="I139" s="8"/>
    </row>
    <row r="140" spans="2:63" x14ac:dyDescent="0.3">
      <c r="B140" s="8"/>
      <c r="C140" s="8"/>
      <c r="D140" s="8"/>
      <c r="E140" s="8"/>
      <c r="F140" s="8"/>
      <c r="G140" s="8"/>
      <c r="H140" s="8"/>
      <c r="I140" s="8"/>
    </row>
  </sheetData>
  <mergeCells count="317">
    <mergeCell ref="B6:D45"/>
    <mergeCell ref="AO6:AT13"/>
    <mergeCell ref="AO14:AT21"/>
    <mergeCell ref="AO22:AT29"/>
    <mergeCell ref="AO30:AT37"/>
    <mergeCell ref="E22:I29"/>
    <mergeCell ref="E38:I45"/>
    <mergeCell ref="J46:O51"/>
    <mergeCell ref="P46:U51"/>
    <mergeCell ref="V46:AA51"/>
    <mergeCell ref="N10:O11"/>
    <mergeCell ref="N12:O13"/>
    <mergeCell ref="R12:S13"/>
    <mergeCell ref="T12:U13"/>
    <mergeCell ref="V6:W7"/>
    <mergeCell ref="X6:Y7"/>
    <mergeCell ref="Z6:AA7"/>
    <mergeCell ref="V8:W9"/>
    <mergeCell ref="X8:Y9"/>
    <mergeCell ref="Z8:AA9"/>
    <mergeCell ref="V10:W11"/>
    <mergeCell ref="X10:Y11"/>
    <mergeCell ref="R6:S7"/>
    <mergeCell ref="T6:U7"/>
    <mergeCell ref="J2:AM4"/>
    <mergeCell ref="E6:I13"/>
    <mergeCell ref="E14:I21"/>
    <mergeCell ref="J6:K7"/>
    <mergeCell ref="AB46:AG51"/>
    <mergeCell ref="AH46:AM51"/>
    <mergeCell ref="P6:Q7"/>
    <mergeCell ref="P12:Q13"/>
    <mergeCell ref="L6:M7"/>
    <mergeCell ref="N6:O7"/>
    <mergeCell ref="N8:O9"/>
    <mergeCell ref="L8:M9"/>
    <mergeCell ref="J8:K9"/>
    <mergeCell ref="J10:K11"/>
    <mergeCell ref="E30:I37"/>
    <mergeCell ref="P8:Q9"/>
    <mergeCell ref="R8:S9"/>
    <mergeCell ref="T8:U9"/>
    <mergeCell ref="P10:Q11"/>
    <mergeCell ref="R10:S11"/>
    <mergeCell ref="T10:U11"/>
    <mergeCell ref="J12:K13"/>
    <mergeCell ref="L10:M11"/>
    <mergeCell ref="L12:M13"/>
    <mergeCell ref="AF6:AG7"/>
    <mergeCell ref="AB8:AC9"/>
    <mergeCell ref="AD8:AE9"/>
    <mergeCell ref="AF8:AG9"/>
    <mergeCell ref="AB10:AC11"/>
    <mergeCell ref="AD10:AE11"/>
    <mergeCell ref="AF10:AG11"/>
    <mergeCell ref="Z10:AA11"/>
    <mergeCell ref="V12:W13"/>
    <mergeCell ref="X12:Y13"/>
    <mergeCell ref="Z12:AA13"/>
    <mergeCell ref="AB6:AC7"/>
    <mergeCell ref="AD6:AE7"/>
    <mergeCell ref="AB12:AC13"/>
    <mergeCell ref="AD12:AE13"/>
    <mergeCell ref="AF12:AG13"/>
    <mergeCell ref="AB14:AC15"/>
    <mergeCell ref="AD14:AE15"/>
    <mergeCell ref="AF14:AG15"/>
    <mergeCell ref="AB16:AC17"/>
    <mergeCell ref="AD16:AE17"/>
    <mergeCell ref="AF16:AG17"/>
    <mergeCell ref="V20:W21"/>
    <mergeCell ref="X20:Y21"/>
    <mergeCell ref="Z20:AA21"/>
    <mergeCell ref="V14:W15"/>
    <mergeCell ref="X14:Y15"/>
    <mergeCell ref="Z14:AA15"/>
    <mergeCell ref="V16:W17"/>
    <mergeCell ref="X16:Y17"/>
    <mergeCell ref="Z16:AA17"/>
    <mergeCell ref="AB18:AC19"/>
    <mergeCell ref="AD18:AE19"/>
    <mergeCell ref="V18:W19"/>
    <mergeCell ref="X18:Y19"/>
    <mergeCell ref="Z18:AA19"/>
    <mergeCell ref="AF18:AG19"/>
    <mergeCell ref="AB20:AC21"/>
    <mergeCell ref="AD20:AE21"/>
    <mergeCell ref="AF20:AG21"/>
    <mergeCell ref="AB26:AC27"/>
    <mergeCell ref="AD26:AE27"/>
    <mergeCell ref="AF26:AG27"/>
    <mergeCell ref="AB28:AC29"/>
    <mergeCell ref="AD28:AE29"/>
    <mergeCell ref="AF28:AG29"/>
    <mergeCell ref="AB22:AC23"/>
    <mergeCell ref="AD22:AE23"/>
    <mergeCell ref="AF22:AG23"/>
    <mergeCell ref="AB24:AC25"/>
    <mergeCell ref="AD24:AE25"/>
    <mergeCell ref="AF24:AG25"/>
    <mergeCell ref="AB34:AC35"/>
    <mergeCell ref="AD34:AE35"/>
    <mergeCell ref="AF34:AG35"/>
    <mergeCell ref="AB36:AC37"/>
    <mergeCell ref="AD36:AE37"/>
    <mergeCell ref="AF36:AG37"/>
    <mergeCell ref="AB30:AC31"/>
    <mergeCell ref="AD30:AE31"/>
    <mergeCell ref="AF30:AG31"/>
    <mergeCell ref="AB32:AC33"/>
    <mergeCell ref="AD32:AE33"/>
    <mergeCell ref="AF32:AG33"/>
    <mergeCell ref="AB42:AC43"/>
    <mergeCell ref="AD42:AE43"/>
    <mergeCell ref="AF42:AG43"/>
    <mergeCell ref="AB44:AC45"/>
    <mergeCell ref="AD44:AE45"/>
    <mergeCell ref="AF44:AG45"/>
    <mergeCell ref="AB38:AC39"/>
    <mergeCell ref="AD38:AE39"/>
    <mergeCell ref="AF38:AG39"/>
    <mergeCell ref="AB40:AC41"/>
    <mergeCell ref="AD40:AE41"/>
    <mergeCell ref="AF40:AG41"/>
    <mergeCell ref="AH10:AI11"/>
    <mergeCell ref="AJ10:AK11"/>
    <mergeCell ref="AL10:AM11"/>
    <mergeCell ref="AH12:AI13"/>
    <mergeCell ref="AJ12:AK13"/>
    <mergeCell ref="AL12:AM13"/>
    <mergeCell ref="AH6:AI7"/>
    <mergeCell ref="AJ6:AK7"/>
    <mergeCell ref="AL6:AM7"/>
    <mergeCell ref="AH8:AI9"/>
    <mergeCell ref="AJ8:AK9"/>
    <mergeCell ref="AL8:AM9"/>
    <mergeCell ref="AH18:AI19"/>
    <mergeCell ref="AJ18:AK19"/>
    <mergeCell ref="AL18:AM19"/>
    <mergeCell ref="AH20:AI21"/>
    <mergeCell ref="AJ20:AK21"/>
    <mergeCell ref="AL20:AM21"/>
    <mergeCell ref="AH14:AI15"/>
    <mergeCell ref="AJ14:AK15"/>
    <mergeCell ref="AL14:AM15"/>
    <mergeCell ref="AH16:AI17"/>
    <mergeCell ref="AJ16:AK17"/>
    <mergeCell ref="AL16:AM17"/>
    <mergeCell ref="AH26:AI27"/>
    <mergeCell ref="AJ26:AK27"/>
    <mergeCell ref="AL26:AM27"/>
    <mergeCell ref="AH28:AI29"/>
    <mergeCell ref="AJ28:AK29"/>
    <mergeCell ref="AL28:AM29"/>
    <mergeCell ref="AH22:AI23"/>
    <mergeCell ref="AJ22:AK23"/>
    <mergeCell ref="AL22:AM23"/>
    <mergeCell ref="AH24:AI25"/>
    <mergeCell ref="AJ24:AK25"/>
    <mergeCell ref="AL24:AM25"/>
    <mergeCell ref="AH34:AI35"/>
    <mergeCell ref="AJ34:AK35"/>
    <mergeCell ref="AL34:AM35"/>
    <mergeCell ref="AH36:AI37"/>
    <mergeCell ref="AJ36:AK37"/>
    <mergeCell ref="AL36:AM37"/>
    <mergeCell ref="AH30:AI31"/>
    <mergeCell ref="AJ30:AK31"/>
    <mergeCell ref="AL30:AM31"/>
    <mergeCell ref="AH32:AI33"/>
    <mergeCell ref="AJ32:AK33"/>
    <mergeCell ref="AL32:AM33"/>
    <mergeCell ref="AH42:AI43"/>
    <mergeCell ref="AJ42:AK43"/>
    <mergeCell ref="AL42:AM43"/>
    <mergeCell ref="AH44:AI45"/>
    <mergeCell ref="AJ44:AK45"/>
    <mergeCell ref="AL44:AM45"/>
    <mergeCell ref="AH38:AI39"/>
    <mergeCell ref="AJ38:AK39"/>
    <mergeCell ref="AL38:AM39"/>
    <mergeCell ref="AH40:AI41"/>
    <mergeCell ref="AJ40:AK41"/>
    <mergeCell ref="AL40:AM41"/>
    <mergeCell ref="J18:K19"/>
    <mergeCell ref="L18:M19"/>
    <mergeCell ref="N18:O19"/>
    <mergeCell ref="J20:K21"/>
    <mergeCell ref="L20:M21"/>
    <mergeCell ref="N20:O21"/>
    <mergeCell ref="J14:K15"/>
    <mergeCell ref="L14:M15"/>
    <mergeCell ref="N14:O15"/>
    <mergeCell ref="J16:K17"/>
    <mergeCell ref="L16:M17"/>
    <mergeCell ref="N16:O17"/>
    <mergeCell ref="P18:Q19"/>
    <mergeCell ref="R18:S19"/>
    <mergeCell ref="T18:U19"/>
    <mergeCell ref="P20:Q21"/>
    <mergeCell ref="R20:S21"/>
    <mergeCell ref="T20:U21"/>
    <mergeCell ref="P14:Q15"/>
    <mergeCell ref="R14:S15"/>
    <mergeCell ref="T14:U15"/>
    <mergeCell ref="P16:Q17"/>
    <mergeCell ref="R16:S17"/>
    <mergeCell ref="T16:U17"/>
    <mergeCell ref="J26:K27"/>
    <mergeCell ref="L26:M27"/>
    <mergeCell ref="N26:O27"/>
    <mergeCell ref="J28:K29"/>
    <mergeCell ref="L28:M29"/>
    <mergeCell ref="N28:O29"/>
    <mergeCell ref="J22:K23"/>
    <mergeCell ref="L22:M23"/>
    <mergeCell ref="N22:O23"/>
    <mergeCell ref="J24:K25"/>
    <mergeCell ref="L24:M25"/>
    <mergeCell ref="N24:O25"/>
    <mergeCell ref="P26:Q27"/>
    <mergeCell ref="R26:S27"/>
    <mergeCell ref="T26:U27"/>
    <mergeCell ref="P28:Q29"/>
    <mergeCell ref="R28:S29"/>
    <mergeCell ref="T28:U29"/>
    <mergeCell ref="P22:Q23"/>
    <mergeCell ref="R22:S23"/>
    <mergeCell ref="T22:U23"/>
    <mergeCell ref="P24:Q25"/>
    <mergeCell ref="R24:S25"/>
    <mergeCell ref="T24:U25"/>
    <mergeCell ref="V26:W27"/>
    <mergeCell ref="X26:Y27"/>
    <mergeCell ref="Z26:AA27"/>
    <mergeCell ref="V28:W29"/>
    <mergeCell ref="X28:Y29"/>
    <mergeCell ref="Z28:AA29"/>
    <mergeCell ref="V22:W23"/>
    <mergeCell ref="X22:Y23"/>
    <mergeCell ref="Z22:AA23"/>
    <mergeCell ref="V24:W25"/>
    <mergeCell ref="X24:Y25"/>
    <mergeCell ref="Z24:AA25"/>
    <mergeCell ref="V34:W35"/>
    <mergeCell ref="X34:Y35"/>
    <mergeCell ref="Z34:AA35"/>
    <mergeCell ref="V36:W37"/>
    <mergeCell ref="X36:Y37"/>
    <mergeCell ref="Z36:AA37"/>
    <mergeCell ref="V30:W31"/>
    <mergeCell ref="X30:Y31"/>
    <mergeCell ref="Z30:AA31"/>
    <mergeCell ref="V32:W33"/>
    <mergeCell ref="X32:Y33"/>
    <mergeCell ref="Z32:AA33"/>
    <mergeCell ref="P34:Q35"/>
    <mergeCell ref="R34:S35"/>
    <mergeCell ref="T34:U35"/>
    <mergeCell ref="P36:Q37"/>
    <mergeCell ref="R36:S37"/>
    <mergeCell ref="T36:U37"/>
    <mergeCell ref="P30:Q31"/>
    <mergeCell ref="R30:S31"/>
    <mergeCell ref="T30:U31"/>
    <mergeCell ref="P32:Q33"/>
    <mergeCell ref="R32:S33"/>
    <mergeCell ref="T32:U33"/>
    <mergeCell ref="V42:W43"/>
    <mergeCell ref="X42:Y43"/>
    <mergeCell ref="Z42:AA43"/>
    <mergeCell ref="V44:W45"/>
    <mergeCell ref="X44:Y45"/>
    <mergeCell ref="Z44:AA45"/>
    <mergeCell ref="V38:W39"/>
    <mergeCell ref="X38:Y39"/>
    <mergeCell ref="Z38:AA39"/>
    <mergeCell ref="V40:W41"/>
    <mergeCell ref="X40:Y41"/>
    <mergeCell ref="Z40:AA41"/>
    <mergeCell ref="N40:O41"/>
    <mergeCell ref="J34:K35"/>
    <mergeCell ref="L34:M35"/>
    <mergeCell ref="N34:O35"/>
    <mergeCell ref="J36:K37"/>
    <mergeCell ref="L36:M37"/>
    <mergeCell ref="N36:O37"/>
    <mergeCell ref="J30:K31"/>
    <mergeCell ref="L30:M31"/>
    <mergeCell ref="N30:O31"/>
    <mergeCell ref="J32:K33"/>
    <mergeCell ref="L32:M33"/>
    <mergeCell ref="N32:O33"/>
    <mergeCell ref="B2:I4"/>
    <mergeCell ref="P42:Q43"/>
    <mergeCell ref="R42:S43"/>
    <mergeCell ref="T42:U43"/>
    <mergeCell ref="P44:Q45"/>
    <mergeCell ref="R44:S45"/>
    <mergeCell ref="T44:U45"/>
    <mergeCell ref="P38:Q39"/>
    <mergeCell ref="R38:S39"/>
    <mergeCell ref="T38:U39"/>
    <mergeCell ref="P40:Q41"/>
    <mergeCell ref="R40:S41"/>
    <mergeCell ref="T40:U41"/>
    <mergeCell ref="J42:K43"/>
    <mergeCell ref="L42:M43"/>
    <mergeCell ref="N42:O43"/>
    <mergeCell ref="J44:K45"/>
    <mergeCell ref="L44:M45"/>
    <mergeCell ref="N44:O45"/>
    <mergeCell ref="J38:K39"/>
    <mergeCell ref="L38:M39"/>
    <mergeCell ref="N38:O39"/>
    <mergeCell ref="J40:K41"/>
    <mergeCell ref="L40:M41"/>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B0F0"/>
  </sheetPr>
  <dimension ref="A1:AK55"/>
  <sheetViews>
    <sheetView topLeftCell="A2" zoomScale="80" zoomScaleNormal="80" workbookViewId="0">
      <selection activeCell="B7" sqref="B7"/>
    </sheetView>
  </sheetViews>
  <sheetFormatPr baseColWidth="10" defaultColWidth="11.44140625" defaultRowHeight="14.4" x14ac:dyDescent="0.3"/>
  <cols>
    <col min="2" max="2" width="24.109375" customWidth="1"/>
    <col min="3" max="3" width="70.109375" customWidth="1"/>
    <col min="4" max="4" width="29.88671875" customWidth="1"/>
    <col min="5" max="5" width="25.44140625" customWidth="1"/>
  </cols>
  <sheetData>
    <row r="1" spans="1:37" ht="23.4" x14ac:dyDescent="0.3">
      <c r="A1" s="8"/>
      <c r="B1" s="433" t="s">
        <v>210</v>
      </c>
      <c r="C1" s="433"/>
      <c r="D1" s="433"/>
      <c r="E1" s="8"/>
      <c r="F1" s="8"/>
      <c r="G1" s="8"/>
      <c r="H1" s="8"/>
      <c r="I1" s="8"/>
      <c r="J1" s="8"/>
      <c r="K1" s="8"/>
      <c r="L1" s="8"/>
      <c r="M1" s="8"/>
      <c r="N1" s="8"/>
      <c r="O1" s="8"/>
      <c r="P1" s="8"/>
      <c r="Q1" s="8"/>
      <c r="R1" s="8"/>
      <c r="S1" s="8"/>
      <c r="T1" s="8"/>
      <c r="U1" s="8"/>
      <c r="V1" s="8"/>
      <c r="W1" s="8"/>
      <c r="X1" s="8"/>
      <c r="Y1" s="8"/>
      <c r="Z1" s="8"/>
      <c r="AA1" s="8"/>
      <c r="AB1" s="8"/>
      <c r="AC1" s="8"/>
      <c r="AD1" s="8"/>
      <c r="AE1" s="8"/>
    </row>
    <row r="2" spans="1:37" x14ac:dyDescent="0.3">
      <c r="A2" s="8"/>
      <c r="B2" s="8"/>
      <c r="C2" s="8"/>
      <c r="D2" s="8"/>
      <c r="E2" s="8"/>
      <c r="F2" s="8"/>
      <c r="G2" s="8"/>
      <c r="H2" s="8"/>
      <c r="I2" s="8"/>
      <c r="J2" s="8"/>
      <c r="K2" s="8"/>
      <c r="L2" s="8"/>
      <c r="M2" s="8"/>
      <c r="N2" s="8"/>
      <c r="O2" s="8"/>
      <c r="P2" s="8"/>
      <c r="Q2" s="8"/>
      <c r="R2" s="8"/>
      <c r="S2" s="8"/>
      <c r="T2" s="8"/>
      <c r="U2" s="8"/>
      <c r="V2" s="8"/>
      <c r="W2" s="8"/>
      <c r="X2" s="8"/>
      <c r="Y2" s="8"/>
      <c r="Z2" s="8"/>
      <c r="AA2" s="8"/>
      <c r="AB2" s="8"/>
      <c r="AC2" s="8"/>
      <c r="AD2" s="8"/>
      <c r="AE2" s="8"/>
    </row>
    <row r="3" spans="1:37" ht="50.4" x14ac:dyDescent="0.3">
      <c r="A3" s="8"/>
      <c r="B3" s="3"/>
      <c r="C3" s="48" t="s">
        <v>211</v>
      </c>
      <c r="D3" s="48" t="s">
        <v>195</v>
      </c>
      <c r="E3" s="48" t="s">
        <v>337</v>
      </c>
      <c r="F3" s="8"/>
      <c r="G3" s="8"/>
      <c r="H3" s="8"/>
      <c r="I3" s="8"/>
      <c r="J3" s="8"/>
      <c r="K3" s="8"/>
      <c r="L3" s="8"/>
      <c r="M3" s="8"/>
      <c r="N3" s="8"/>
      <c r="O3" s="8"/>
      <c r="P3" s="8"/>
      <c r="Q3" s="8"/>
      <c r="R3" s="8"/>
      <c r="S3" s="8"/>
      <c r="T3" s="8"/>
      <c r="U3" s="8"/>
      <c r="V3" s="8"/>
      <c r="W3" s="8"/>
      <c r="X3" s="8"/>
      <c r="Y3" s="8"/>
      <c r="Z3" s="8"/>
      <c r="AA3" s="8"/>
      <c r="AB3" s="8"/>
      <c r="AC3" s="8"/>
      <c r="AD3" s="8"/>
      <c r="AE3" s="8"/>
    </row>
    <row r="4" spans="1:37" ht="50.4" x14ac:dyDescent="0.3">
      <c r="A4" s="8"/>
      <c r="B4" s="51" t="s">
        <v>212</v>
      </c>
      <c r="C4" s="49" t="s">
        <v>213</v>
      </c>
      <c r="D4" s="50">
        <v>0.2</v>
      </c>
      <c r="E4" s="134">
        <v>1</v>
      </c>
      <c r="F4" s="8"/>
      <c r="G4" s="8"/>
      <c r="H4" s="8"/>
      <c r="I4" s="8"/>
      <c r="J4" s="8"/>
      <c r="K4" s="8"/>
      <c r="L4" s="8"/>
      <c r="M4" s="8"/>
      <c r="N4" s="8"/>
      <c r="O4" s="8"/>
      <c r="P4" s="8"/>
      <c r="Q4" s="8"/>
      <c r="R4" s="8"/>
      <c r="S4" s="8"/>
      <c r="T4" s="8"/>
      <c r="U4" s="8"/>
      <c r="V4" s="8"/>
      <c r="W4" s="8"/>
      <c r="X4" s="8"/>
      <c r="Y4" s="8"/>
      <c r="Z4" s="8"/>
      <c r="AA4" s="8"/>
      <c r="AB4" s="8"/>
      <c r="AC4" s="8"/>
      <c r="AD4" s="8"/>
      <c r="AE4" s="8"/>
    </row>
    <row r="5" spans="1:37" ht="50.4" x14ac:dyDescent="0.3">
      <c r="A5" s="8"/>
      <c r="B5" s="52" t="s">
        <v>146</v>
      </c>
      <c r="C5" s="49" t="s">
        <v>214</v>
      </c>
      <c r="D5" s="50">
        <v>0.4</v>
      </c>
      <c r="E5" s="134">
        <v>3</v>
      </c>
      <c r="F5" s="8"/>
      <c r="G5" s="8"/>
      <c r="H5" s="8"/>
      <c r="I5" s="8"/>
      <c r="J5" s="8"/>
      <c r="K5" s="8"/>
      <c r="L5" s="8"/>
      <c r="M5" s="8"/>
      <c r="N5" s="8"/>
      <c r="O5" s="8"/>
      <c r="P5" s="8"/>
      <c r="Q5" s="8"/>
      <c r="R5" s="8"/>
      <c r="S5" s="8"/>
      <c r="T5" s="8"/>
      <c r="U5" s="8"/>
      <c r="V5" s="8"/>
      <c r="W5" s="8"/>
      <c r="X5" s="8"/>
      <c r="Y5" s="8"/>
      <c r="Z5" s="8"/>
      <c r="AA5" s="8"/>
      <c r="AB5" s="8"/>
      <c r="AC5" s="8"/>
      <c r="AD5" s="8"/>
      <c r="AE5" s="8"/>
    </row>
    <row r="6" spans="1:37" ht="50.4" x14ac:dyDescent="0.3">
      <c r="A6" s="8"/>
      <c r="B6" s="53" t="s">
        <v>132</v>
      </c>
      <c r="C6" s="49" t="s">
        <v>215</v>
      </c>
      <c r="D6" s="50">
        <v>0.6</v>
      </c>
      <c r="E6" s="134">
        <v>10</v>
      </c>
      <c r="F6" s="8"/>
      <c r="G6" s="8"/>
      <c r="H6" s="8"/>
      <c r="I6" s="8"/>
      <c r="J6" s="8"/>
      <c r="K6" s="8"/>
      <c r="L6" s="8"/>
      <c r="M6" s="8"/>
      <c r="N6" s="8"/>
      <c r="O6" s="8"/>
      <c r="P6" s="8"/>
      <c r="Q6" s="8"/>
      <c r="R6" s="8"/>
      <c r="S6" s="8"/>
      <c r="T6" s="8"/>
      <c r="U6" s="8"/>
      <c r="V6" s="8"/>
      <c r="W6" s="8"/>
      <c r="X6" s="8"/>
      <c r="Y6" s="8"/>
      <c r="Z6" s="8"/>
      <c r="AA6" s="8"/>
      <c r="AB6" s="8"/>
      <c r="AC6" s="8"/>
      <c r="AD6" s="8"/>
      <c r="AE6" s="8"/>
    </row>
    <row r="7" spans="1:37" ht="75.599999999999994" x14ac:dyDescent="0.3">
      <c r="A7" s="8"/>
      <c r="B7" s="54" t="s">
        <v>216</v>
      </c>
      <c r="C7" s="49" t="s">
        <v>217</v>
      </c>
      <c r="D7" s="50">
        <v>0.8</v>
      </c>
      <c r="E7" s="134">
        <v>20</v>
      </c>
      <c r="F7" s="8"/>
      <c r="G7" s="8"/>
      <c r="H7" s="8"/>
      <c r="I7" s="8"/>
      <c r="J7" s="8"/>
      <c r="K7" s="8"/>
      <c r="L7" s="8"/>
      <c r="M7" s="8"/>
      <c r="N7" s="8"/>
      <c r="O7" s="8"/>
      <c r="P7" s="8"/>
      <c r="Q7" s="8"/>
      <c r="R7" s="8"/>
      <c r="S7" s="8"/>
      <c r="T7" s="8"/>
      <c r="U7" s="8"/>
      <c r="V7" s="8"/>
      <c r="W7" s="8"/>
      <c r="X7" s="8"/>
      <c r="Y7" s="8"/>
      <c r="Z7" s="8"/>
      <c r="AA7" s="8"/>
      <c r="AB7" s="8"/>
      <c r="AC7" s="8"/>
      <c r="AD7" s="8"/>
      <c r="AE7" s="8"/>
    </row>
    <row r="8" spans="1:37" ht="50.4" x14ac:dyDescent="0.3">
      <c r="A8" s="8"/>
      <c r="B8" s="55" t="s">
        <v>157</v>
      </c>
      <c r="C8" s="49" t="s">
        <v>218</v>
      </c>
      <c r="D8" s="50">
        <v>1</v>
      </c>
      <c r="E8" s="134">
        <v>100</v>
      </c>
      <c r="F8" s="8"/>
      <c r="G8" s="8"/>
      <c r="H8" s="8"/>
      <c r="I8" s="8"/>
      <c r="J8" s="8"/>
      <c r="K8" s="8"/>
      <c r="L8" s="8"/>
      <c r="M8" s="8"/>
      <c r="N8" s="8"/>
      <c r="O8" s="8"/>
      <c r="P8" s="8"/>
      <c r="Q8" s="8"/>
      <c r="R8" s="8"/>
      <c r="S8" s="8"/>
      <c r="T8" s="8"/>
      <c r="U8" s="8"/>
      <c r="V8" s="8"/>
      <c r="W8" s="8"/>
      <c r="X8" s="8"/>
      <c r="Y8" s="8"/>
      <c r="Z8" s="8"/>
      <c r="AA8" s="8"/>
      <c r="AB8" s="8"/>
      <c r="AC8" s="8"/>
      <c r="AD8" s="8"/>
      <c r="AE8" s="8"/>
    </row>
    <row r="9" spans="1:37" x14ac:dyDescent="0.3">
      <c r="A9" s="8"/>
      <c r="B9" s="25"/>
      <c r="C9" s="25"/>
      <c r="D9" s="25"/>
      <c r="E9" s="8"/>
      <c r="F9" s="8"/>
      <c r="G9" s="8"/>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row>
    <row r="10" spans="1:37" x14ac:dyDescent="0.3">
      <c r="A10" s="8"/>
      <c r="B10" s="26"/>
      <c r="C10" s="25"/>
      <c r="D10" s="25"/>
      <c r="E10" s="8"/>
      <c r="F10" s="8"/>
      <c r="G10" s="8"/>
      <c r="H10" s="8"/>
      <c r="I10" s="8"/>
      <c r="J10" s="8"/>
      <c r="K10" s="8"/>
      <c r="L10" s="8"/>
      <c r="M10" s="8"/>
      <c r="N10" s="8"/>
      <c r="O10" s="8"/>
      <c r="P10" s="8"/>
      <c r="Q10" s="8"/>
      <c r="R10" s="8"/>
      <c r="S10" s="8"/>
      <c r="T10" s="8"/>
      <c r="U10" s="8"/>
      <c r="V10" s="8"/>
      <c r="W10" s="8"/>
      <c r="X10" s="8"/>
      <c r="Y10" s="8"/>
      <c r="Z10" s="8"/>
      <c r="AA10" s="8"/>
      <c r="AB10" s="8"/>
      <c r="AC10" s="8"/>
      <c r="AD10" s="8"/>
      <c r="AE10" s="8"/>
      <c r="AF10" s="8"/>
      <c r="AG10" s="8"/>
      <c r="AH10" s="8"/>
      <c r="AI10" s="8"/>
      <c r="AJ10" s="8"/>
      <c r="AK10" s="8"/>
    </row>
    <row r="11" spans="1:37" x14ac:dyDescent="0.3">
      <c r="A11" s="8"/>
      <c r="B11" s="25"/>
      <c r="C11" s="25"/>
      <c r="D11" s="25"/>
      <c r="E11" s="8"/>
      <c r="F11" s="8"/>
      <c r="G11" s="8"/>
      <c r="H11" s="8"/>
      <c r="I11" s="8"/>
      <c r="J11" s="8"/>
      <c r="K11" s="8"/>
      <c r="L11" s="8"/>
      <c r="M11" s="8"/>
      <c r="N11" s="8"/>
      <c r="O11" s="8"/>
      <c r="P11" s="8"/>
      <c r="Q11" s="8"/>
      <c r="R11" s="8"/>
      <c r="S11" s="8"/>
      <c r="T11" s="8"/>
      <c r="U11" s="8"/>
      <c r="V11" s="8"/>
      <c r="W11" s="8"/>
      <c r="X11" s="8"/>
      <c r="Y11" s="8"/>
      <c r="Z11" s="8"/>
      <c r="AA11" s="8"/>
      <c r="AB11" s="8"/>
      <c r="AC11" s="8"/>
      <c r="AD11" s="8"/>
      <c r="AE11" s="8"/>
      <c r="AF11" s="8"/>
      <c r="AG11" s="8"/>
      <c r="AH11" s="8"/>
      <c r="AI11" s="8"/>
      <c r="AJ11" s="8"/>
      <c r="AK11" s="8"/>
    </row>
    <row r="12" spans="1:37" x14ac:dyDescent="0.3">
      <c r="A12" s="8"/>
      <c r="B12" s="25"/>
      <c r="C12" s="25"/>
      <c r="D12" s="25"/>
      <c r="E12" s="8"/>
      <c r="F12" s="8"/>
      <c r="G12" s="8"/>
      <c r="H12" s="8"/>
      <c r="I12" s="8"/>
      <c r="J12" s="8"/>
      <c r="K12" s="8"/>
      <c r="L12" s="8"/>
      <c r="M12" s="8"/>
      <c r="N12" s="8"/>
      <c r="O12" s="8"/>
      <c r="P12" s="8"/>
      <c r="Q12" s="8"/>
      <c r="R12" s="8"/>
      <c r="S12" s="8"/>
      <c r="T12" s="8"/>
      <c r="U12" s="8"/>
      <c r="V12" s="8"/>
      <c r="W12" s="8"/>
      <c r="X12" s="8"/>
      <c r="Y12" s="8"/>
      <c r="Z12" s="8"/>
      <c r="AA12" s="8"/>
      <c r="AB12" s="8"/>
      <c r="AC12" s="8"/>
      <c r="AD12" s="8"/>
      <c r="AE12" s="8"/>
      <c r="AF12" s="8"/>
      <c r="AG12" s="8"/>
      <c r="AH12" s="8"/>
      <c r="AI12" s="8"/>
      <c r="AJ12" s="8"/>
      <c r="AK12" s="8"/>
    </row>
    <row r="13" spans="1:37" x14ac:dyDescent="0.3">
      <c r="A13" s="8"/>
      <c r="B13" s="25"/>
      <c r="C13" s="25"/>
      <c r="D13" s="25"/>
      <c r="E13" s="8"/>
      <c r="F13" s="8"/>
      <c r="G13" s="8"/>
      <c r="H13" s="8"/>
      <c r="I13" s="8"/>
      <c r="J13" s="8"/>
      <c r="K13" s="8"/>
      <c r="L13" s="8"/>
      <c r="M13" s="8"/>
      <c r="N13" s="8"/>
      <c r="O13" s="8"/>
      <c r="P13" s="8"/>
      <c r="Q13" s="8"/>
      <c r="R13" s="8"/>
      <c r="S13" s="8"/>
      <c r="T13" s="8"/>
      <c r="U13" s="8"/>
      <c r="V13" s="8"/>
      <c r="W13" s="8"/>
      <c r="X13" s="8"/>
      <c r="Y13" s="8"/>
      <c r="Z13" s="8"/>
      <c r="AA13" s="8"/>
      <c r="AB13" s="8"/>
      <c r="AC13" s="8"/>
      <c r="AD13" s="8"/>
      <c r="AE13" s="8"/>
      <c r="AF13" s="8"/>
      <c r="AG13" s="8"/>
      <c r="AH13" s="8"/>
      <c r="AI13" s="8"/>
      <c r="AJ13" s="8"/>
      <c r="AK13" s="8"/>
    </row>
    <row r="14" spans="1:37" x14ac:dyDescent="0.3">
      <c r="A14" s="8"/>
      <c r="B14" s="25"/>
      <c r="C14" s="25"/>
      <c r="D14" s="25"/>
      <c r="E14" s="8"/>
      <c r="F14" s="8"/>
      <c r="G14" s="8"/>
      <c r="H14" s="8"/>
      <c r="I14" s="8"/>
      <c r="J14" s="8"/>
      <c r="K14" s="8"/>
      <c r="L14" s="8"/>
      <c r="M14" s="8"/>
      <c r="N14" s="8"/>
      <c r="O14" s="8"/>
      <c r="P14" s="8"/>
      <c r="Q14" s="8"/>
      <c r="R14" s="8"/>
      <c r="S14" s="8"/>
      <c r="T14" s="8"/>
      <c r="U14" s="8"/>
      <c r="V14" s="8"/>
      <c r="W14" s="8"/>
      <c r="X14" s="8"/>
      <c r="Y14" s="8"/>
      <c r="Z14" s="8"/>
      <c r="AA14" s="8"/>
      <c r="AB14" s="8"/>
      <c r="AC14" s="8"/>
      <c r="AD14" s="8"/>
      <c r="AE14" s="8"/>
      <c r="AF14" s="8"/>
      <c r="AG14" s="8"/>
      <c r="AH14" s="8"/>
      <c r="AI14" s="8"/>
      <c r="AJ14" s="8"/>
      <c r="AK14" s="8"/>
    </row>
    <row r="15" spans="1:37" x14ac:dyDescent="0.3">
      <c r="A15" s="8"/>
      <c r="B15" s="25"/>
      <c r="C15" s="25"/>
      <c r="D15" s="25"/>
      <c r="E15" s="8"/>
      <c r="F15" s="8"/>
      <c r="G15" s="8"/>
      <c r="H15" s="8"/>
      <c r="I15" s="8"/>
      <c r="J15" s="8"/>
      <c r="K15" s="8"/>
      <c r="L15" s="8"/>
      <c r="M15" s="8"/>
      <c r="N15" s="8"/>
      <c r="O15" s="8"/>
      <c r="P15" s="8"/>
      <c r="Q15" s="8"/>
      <c r="R15" s="8"/>
      <c r="S15" s="8"/>
      <c r="T15" s="8"/>
      <c r="U15" s="8"/>
      <c r="V15" s="8"/>
      <c r="W15" s="8"/>
      <c r="X15" s="8"/>
      <c r="Y15" s="8"/>
      <c r="Z15" s="8"/>
      <c r="AA15" s="8"/>
      <c r="AB15" s="8"/>
      <c r="AC15" s="8"/>
      <c r="AD15" s="8"/>
      <c r="AE15" s="8"/>
      <c r="AF15" s="8"/>
      <c r="AG15" s="8"/>
      <c r="AH15" s="8"/>
      <c r="AI15" s="8"/>
      <c r="AJ15" s="8"/>
      <c r="AK15" s="8"/>
    </row>
    <row r="16" spans="1:37" x14ac:dyDescent="0.3">
      <c r="A16" s="8"/>
      <c r="B16" s="25"/>
      <c r="C16" s="25"/>
      <c r="D16" s="25"/>
      <c r="E16" s="8"/>
      <c r="F16" s="8"/>
      <c r="G16" s="8"/>
      <c r="H16" s="8"/>
      <c r="I16" s="8"/>
      <c r="J16" s="8"/>
      <c r="K16" s="8"/>
      <c r="L16" s="8"/>
      <c r="M16" s="8"/>
      <c r="N16" s="8"/>
      <c r="O16" s="8"/>
      <c r="P16" s="8"/>
      <c r="Q16" s="8"/>
      <c r="R16" s="8"/>
      <c r="S16" s="8"/>
      <c r="T16" s="8"/>
      <c r="U16" s="8"/>
      <c r="V16" s="8"/>
      <c r="W16" s="8"/>
      <c r="X16" s="8"/>
      <c r="Y16" s="8"/>
      <c r="Z16" s="8"/>
      <c r="AA16" s="8"/>
      <c r="AB16" s="8"/>
      <c r="AC16" s="8"/>
      <c r="AD16" s="8"/>
      <c r="AE16" s="8"/>
      <c r="AF16" s="8"/>
      <c r="AG16" s="8"/>
      <c r="AH16" s="8"/>
      <c r="AI16" s="8"/>
      <c r="AJ16" s="8"/>
      <c r="AK16" s="8"/>
    </row>
    <row r="17" spans="1:37" x14ac:dyDescent="0.3">
      <c r="A17" s="8"/>
      <c r="B17" s="25"/>
      <c r="C17" s="25"/>
      <c r="D17" s="25"/>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row>
    <row r="18" spans="1:37" x14ac:dyDescent="0.3">
      <c r="A18" s="8"/>
      <c r="B18" s="25"/>
      <c r="C18" s="25"/>
      <c r="D18" s="25"/>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row>
    <row r="19" spans="1:37" x14ac:dyDescent="0.3">
      <c r="A19" s="8"/>
      <c r="B19" s="8"/>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row>
    <row r="20" spans="1:37" x14ac:dyDescent="0.3">
      <c r="A20" s="8"/>
      <c r="B20" s="8"/>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row>
    <row r="21" spans="1:37" x14ac:dyDescent="0.3">
      <c r="A21" s="8"/>
      <c r="B21" s="8"/>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row>
    <row r="22" spans="1:37" x14ac:dyDescent="0.3">
      <c r="A22" s="8"/>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row>
    <row r="23" spans="1:37" x14ac:dyDescent="0.3">
      <c r="A23" s="8"/>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c r="AF23" s="8"/>
      <c r="AG23" s="8"/>
      <c r="AH23" s="8"/>
      <c r="AI23" s="8"/>
      <c r="AJ23" s="8"/>
      <c r="AK23" s="8"/>
    </row>
    <row r="24" spans="1:37" x14ac:dyDescent="0.3">
      <c r="A24" s="8"/>
      <c r="B24" s="8"/>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8"/>
      <c r="AE24" s="8"/>
      <c r="AF24" s="8"/>
      <c r="AG24" s="8"/>
      <c r="AH24" s="8"/>
      <c r="AI24" s="8"/>
      <c r="AJ24" s="8"/>
      <c r="AK24" s="8"/>
    </row>
    <row r="25" spans="1:37" x14ac:dyDescent="0.3">
      <c r="A25" s="8"/>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c r="AF25" s="8"/>
      <c r="AG25" s="8"/>
      <c r="AH25" s="8"/>
      <c r="AI25" s="8"/>
      <c r="AJ25" s="8"/>
      <c r="AK25" s="8"/>
    </row>
    <row r="26" spans="1:37" x14ac:dyDescent="0.3">
      <c r="A26" s="8"/>
      <c r="B26" s="8"/>
      <c r="C26" s="8"/>
      <c r="D26" s="8"/>
      <c r="E26" s="8"/>
      <c r="F26" s="8"/>
      <c r="G26" s="8"/>
      <c r="H26" s="8"/>
      <c r="I26" s="8"/>
      <c r="J26" s="8"/>
      <c r="K26" s="8"/>
      <c r="L26" s="8"/>
      <c r="M26" s="8"/>
      <c r="N26" s="8"/>
      <c r="O26" s="8"/>
      <c r="P26" s="8"/>
      <c r="Q26" s="8"/>
      <c r="R26" s="8"/>
      <c r="S26" s="8"/>
      <c r="T26" s="8"/>
      <c r="U26" s="8"/>
      <c r="V26" s="8"/>
      <c r="W26" s="8"/>
      <c r="X26" s="8"/>
      <c r="Y26" s="8"/>
      <c r="Z26" s="8"/>
      <c r="AA26" s="8"/>
      <c r="AB26" s="8"/>
      <c r="AC26" s="8"/>
      <c r="AD26" s="8"/>
      <c r="AE26" s="8"/>
      <c r="AF26" s="8"/>
      <c r="AG26" s="8"/>
      <c r="AH26" s="8"/>
      <c r="AI26" s="8"/>
      <c r="AJ26" s="8"/>
      <c r="AK26" s="8"/>
    </row>
    <row r="27" spans="1:37" x14ac:dyDescent="0.3">
      <c r="A27" s="8"/>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row>
    <row r="28" spans="1:37" x14ac:dyDescent="0.3">
      <c r="A28" s="8"/>
      <c r="B28" s="8"/>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row>
    <row r="29" spans="1:37" x14ac:dyDescent="0.3">
      <c r="A29" s="8"/>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row>
    <row r="30" spans="1:37" x14ac:dyDescent="0.3">
      <c r="A30" s="8"/>
      <c r="B30" s="8"/>
      <c r="C30" s="8"/>
      <c r="D30" s="8"/>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row>
    <row r="31" spans="1:37" x14ac:dyDescent="0.3">
      <c r="A31" s="8"/>
      <c r="B31" s="8"/>
      <c r="C31" s="8"/>
      <c r="D31" s="8"/>
      <c r="E31" s="8"/>
      <c r="F31" s="8"/>
      <c r="G31" s="8"/>
      <c r="H31" s="8"/>
      <c r="I31" s="8"/>
      <c r="J31" s="8"/>
      <c r="K31" s="8"/>
      <c r="L31" s="8"/>
      <c r="M31" s="8"/>
      <c r="N31" s="8"/>
      <c r="O31" s="8"/>
      <c r="P31" s="8"/>
      <c r="Q31" s="8"/>
      <c r="R31" s="8"/>
      <c r="S31" s="8"/>
      <c r="T31" s="8"/>
      <c r="U31" s="8"/>
      <c r="V31" s="8"/>
      <c r="W31" s="8"/>
      <c r="X31" s="8"/>
      <c r="Y31" s="8"/>
      <c r="Z31" s="8"/>
      <c r="AA31" s="8"/>
      <c r="AB31" s="8"/>
      <c r="AC31" s="8"/>
      <c r="AD31" s="8"/>
      <c r="AE31" s="8"/>
      <c r="AF31" s="8"/>
      <c r="AG31" s="8"/>
      <c r="AH31" s="8"/>
      <c r="AI31" s="8"/>
      <c r="AJ31" s="8"/>
      <c r="AK31" s="8"/>
    </row>
    <row r="32" spans="1:37" x14ac:dyDescent="0.3">
      <c r="A32" s="8"/>
      <c r="B32" s="8"/>
      <c r="C32" s="8"/>
      <c r="D32" s="8"/>
      <c r="E32" s="8"/>
      <c r="F32" s="8"/>
      <c r="G32" s="8"/>
      <c r="H32" s="8"/>
      <c r="I32" s="8"/>
      <c r="J32" s="8"/>
      <c r="K32" s="8"/>
      <c r="L32" s="8"/>
      <c r="M32" s="8"/>
      <c r="N32" s="8"/>
      <c r="O32" s="8"/>
      <c r="P32" s="8"/>
      <c r="Q32" s="8"/>
      <c r="R32" s="8"/>
      <c r="S32" s="8"/>
      <c r="T32" s="8"/>
      <c r="U32" s="8"/>
      <c r="V32" s="8"/>
      <c r="W32" s="8"/>
      <c r="X32" s="8"/>
      <c r="Y32" s="8"/>
      <c r="Z32" s="8"/>
      <c r="AA32" s="8"/>
      <c r="AB32" s="8"/>
      <c r="AC32" s="8"/>
      <c r="AD32" s="8"/>
      <c r="AE32" s="8"/>
      <c r="AF32" s="8"/>
      <c r="AG32" s="8"/>
      <c r="AH32" s="8"/>
      <c r="AI32" s="8"/>
      <c r="AJ32" s="8"/>
      <c r="AK32" s="8"/>
    </row>
    <row r="33" spans="1:31" x14ac:dyDescent="0.3">
      <c r="A33" s="8"/>
      <c r="E33" s="8"/>
      <c r="F33" s="8"/>
      <c r="G33" s="8"/>
      <c r="H33" s="8"/>
      <c r="I33" s="8"/>
      <c r="J33" s="8"/>
      <c r="K33" s="8"/>
      <c r="L33" s="8"/>
      <c r="M33" s="8"/>
      <c r="N33" s="8"/>
      <c r="O33" s="8"/>
      <c r="P33" s="8"/>
      <c r="Q33" s="8"/>
      <c r="R33" s="8"/>
      <c r="S33" s="8"/>
      <c r="T33" s="8"/>
      <c r="U33" s="8"/>
      <c r="V33" s="8"/>
      <c r="W33" s="8"/>
      <c r="X33" s="8"/>
      <c r="Y33" s="8"/>
      <c r="Z33" s="8"/>
      <c r="AA33" s="8"/>
      <c r="AB33" s="8"/>
      <c r="AC33" s="8"/>
      <c r="AD33" s="8"/>
      <c r="AE33" s="8"/>
    </row>
    <row r="34" spans="1:31" x14ac:dyDescent="0.3">
      <c r="A34" s="8"/>
      <c r="E34" s="8"/>
      <c r="F34" s="8"/>
      <c r="G34" s="8"/>
      <c r="H34" s="8"/>
      <c r="I34" s="8"/>
      <c r="J34" s="8"/>
      <c r="K34" s="8"/>
      <c r="L34" s="8"/>
      <c r="M34" s="8"/>
      <c r="N34" s="8"/>
      <c r="O34" s="8"/>
      <c r="P34" s="8"/>
      <c r="Q34" s="8"/>
      <c r="R34" s="8"/>
      <c r="S34" s="8"/>
      <c r="T34" s="8"/>
      <c r="U34" s="8"/>
      <c r="V34" s="8"/>
      <c r="W34" s="8"/>
      <c r="X34" s="8"/>
      <c r="Y34" s="8"/>
      <c r="Z34" s="8"/>
      <c r="AA34" s="8"/>
      <c r="AB34" s="8"/>
      <c r="AC34" s="8"/>
      <c r="AD34" s="8"/>
      <c r="AE34" s="8"/>
    </row>
    <row r="35" spans="1:31" x14ac:dyDescent="0.3">
      <c r="A35" s="8"/>
    </row>
    <row r="36" spans="1:31" x14ac:dyDescent="0.3">
      <c r="A36" s="8"/>
    </row>
    <row r="37" spans="1:31" x14ac:dyDescent="0.3">
      <c r="A37" s="8"/>
    </row>
    <row r="38" spans="1:31" x14ac:dyDescent="0.3">
      <c r="A38" s="8"/>
    </row>
    <row r="39" spans="1:31" x14ac:dyDescent="0.3">
      <c r="A39" s="8"/>
    </row>
    <row r="40" spans="1:31" x14ac:dyDescent="0.3">
      <c r="A40" s="8"/>
    </row>
    <row r="41" spans="1:31" x14ac:dyDescent="0.3">
      <c r="A41" s="8"/>
    </row>
    <row r="42" spans="1:31" x14ac:dyDescent="0.3">
      <c r="A42" s="8"/>
    </row>
    <row r="43" spans="1:31" x14ac:dyDescent="0.3">
      <c r="A43" s="8"/>
    </row>
    <row r="44" spans="1:31" x14ac:dyDescent="0.3">
      <c r="A44" s="8"/>
    </row>
    <row r="45" spans="1:31" x14ac:dyDescent="0.3">
      <c r="A45" s="8"/>
    </row>
    <row r="46" spans="1:31" x14ac:dyDescent="0.3">
      <c r="A46" s="8"/>
    </row>
    <row r="47" spans="1:31" x14ac:dyDescent="0.3">
      <c r="A47" s="8"/>
    </row>
    <row r="48" spans="1:31" x14ac:dyDescent="0.3">
      <c r="A48" s="8"/>
    </row>
    <row r="49" spans="1:1" x14ac:dyDescent="0.3">
      <c r="A49" s="8"/>
    </row>
    <row r="50" spans="1:1" x14ac:dyDescent="0.3">
      <c r="A50" s="8"/>
    </row>
    <row r="51" spans="1:1" x14ac:dyDescent="0.3">
      <c r="A51" s="8"/>
    </row>
    <row r="52" spans="1:1" x14ac:dyDescent="0.3">
      <c r="A52" s="8"/>
    </row>
    <row r="53" spans="1:1" x14ac:dyDescent="0.3">
      <c r="A53" s="8"/>
    </row>
    <row r="54" spans="1:1" x14ac:dyDescent="0.3">
      <c r="A54" s="8"/>
    </row>
    <row r="55" spans="1:1" x14ac:dyDescent="0.3">
      <c r="A55" s="8"/>
    </row>
  </sheetData>
  <mergeCells count="1">
    <mergeCell ref="B1:D1"/>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B7C3AE-D95F-4332-9BF1-4964192BC033}">
  <sheetPr>
    <tabColor theme="6" tint="-0.249977111117893"/>
  </sheetPr>
  <dimension ref="A1:W231"/>
  <sheetViews>
    <sheetView zoomScale="70" zoomScaleNormal="70" workbookViewId="0">
      <selection activeCell="B16" sqref="B16:B21"/>
    </sheetView>
  </sheetViews>
  <sheetFormatPr baseColWidth="10" defaultColWidth="11.44140625" defaultRowHeight="14.4" x14ac:dyDescent="0.3"/>
  <cols>
    <col min="2" max="2" width="40.44140625" customWidth="1"/>
    <col min="3" max="3" width="159.44140625" customWidth="1"/>
    <col min="4" max="5" width="47" customWidth="1"/>
    <col min="6" max="6" width="135" bestFit="1" customWidth="1"/>
    <col min="7" max="7" width="144.6640625" bestFit="1" customWidth="1"/>
  </cols>
  <sheetData>
    <row r="1" spans="1:23" ht="32.4" x14ac:dyDescent="0.3">
      <c r="A1" s="8"/>
      <c r="B1" s="435" t="s">
        <v>219</v>
      </c>
      <c r="C1" s="435"/>
      <c r="D1" s="30"/>
      <c r="E1" s="30"/>
      <c r="F1" s="32"/>
      <c r="G1" s="8"/>
      <c r="H1" s="8"/>
      <c r="I1" s="8"/>
      <c r="J1" s="8"/>
      <c r="K1" s="8"/>
      <c r="L1" s="8"/>
      <c r="M1" s="8"/>
      <c r="N1" s="8"/>
      <c r="O1" s="8"/>
      <c r="P1" s="8"/>
      <c r="Q1" s="8"/>
      <c r="R1" s="8"/>
      <c r="S1" s="8"/>
      <c r="T1" s="8"/>
      <c r="U1" s="8"/>
      <c r="V1" s="8"/>
      <c r="W1" s="8"/>
    </row>
    <row r="2" spans="1:23" x14ac:dyDescent="0.3">
      <c r="A2" s="8"/>
      <c r="B2" s="8"/>
      <c r="C2" s="8"/>
      <c r="D2" s="8"/>
      <c r="E2" s="8"/>
      <c r="F2" s="8"/>
      <c r="G2" s="8"/>
      <c r="H2" s="8"/>
      <c r="I2" s="8"/>
      <c r="J2" s="8"/>
      <c r="K2" s="8"/>
      <c r="L2" s="8"/>
      <c r="M2" s="8"/>
      <c r="N2" s="8"/>
      <c r="O2" s="8"/>
      <c r="P2" s="8"/>
      <c r="Q2" s="8"/>
      <c r="R2" s="8"/>
      <c r="S2" s="8"/>
      <c r="T2" s="8"/>
      <c r="U2" s="8"/>
      <c r="V2" s="8"/>
      <c r="W2" s="8"/>
    </row>
    <row r="3" spans="1:23" ht="32.4" x14ac:dyDescent="0.3">
      <c r="A3" s="23" t="s">
        <v>220</v>
      </c>
      <c r="C3" s="33" t="s">
        <v>221</v>
      </c>
      <c r="D3" s="57"/>
      <c r="E3" s="57"/>
      <c r="F3" s="34"/>
      <c r="G3" s="8"/>
      <c r="H3" s="8"/>
      <c r="I3" s="8"/>
      <c r="J3" s="8"/>
      <c r="K3" s="8"/>
      <c r="L3" s="8"/>
      <c r="M3" s="8"/>
      <c r="N3" s="8"/>
      <c r="O3" s="8"/>
      <c r="P3" s="8"/>
      <c r="Q3" s="8"/>
      <c r="R3" s="8"/>
      <c r="S3" s="8"/>
      <c r="T3" s="8"/>
      <c r="U3" s="8"/>
      <c r="V3" s="8"/>
      <c r="W3" s="8"/>
    </row>
    <row r="4" spans="1:23" ht="32.4" x14ac:dyDescent="0.3">
      <c r="A4" s="23" t="s">
        <v>147</v>
      </c>
      <c r="B4" s="436" t="s">
        <v>222</v>
      </c>
      <c r="C4" s="35" t="s">
        <v>223</v>
      </c>
      <c r="D4" s="56"/>
      <c r="E4" s="56"/>
      <c r="F4" s="34"/>
      <c r="G4" s="8"/>
      <c r="H4" s="8"/>
      <c r="I4" s="8"/>
      <c r="J4" s="8"/>
      <c r="K4" s="8"/>
      <c r="L4" s="8"/>
      <c r="M4" s="8"/>
      <c r="N4" s="8"/>
      <c r="O4" s="8"/>
      <c r="P4" s="8"/>
      <c r="Q4" s="8"/>
      <c r="R4" s="8"/>
      <c r="S4" s="8"/>
      <c r="T4" s="8"/>
      <c r="U4" s="8"/>
      <c r="V4" s="8"/>
      <c r="W4" s="8"/>
    </row>
    <row r="5" spans="1:23" ht="32.4" x14ac:dyDescent="0.3">
      <c r="A5" s="23" t="s">
        <v>133</v>
      </c>
      <c r="B5" s="436"/>
      <c r="C5" s="36" t="s">
        <v>224</v>
      </c>
      <c r="D5" s="56"/>
      <c r="E5" s="56"/>
      <c r="F5" s="34"/>
      <c r="G5" s="8"/>
      <c r="H5" s="8"/>
      <c r="I5" s="8"/>
      <c r="J5" s="8"/>
      <c r="K5" s="8"/>
      <c r="L5" s="8"/>
      <c r="M5" s="8"/>
      <c r="N5" s="8"/>
      <c r="O5" s="8"/>
      <c r="P5" s="8"/>
      <c r="Q5" s="8"/>
      <c r="R5" s="8"/>
      <c r="S5" s="8"/>
      <c r="T5" s="8"/>
      <c r="U5" s="8"/>
      <c r="V5" s="8"/>
      <c r="W5" s="8"/>
    </row>
    <row r="6" spans="1:23" ht="32.4" x14ac:dyDescent="0.3">
      <c r="A6" s="23" t="s">
        <v>225</v>
      </c>
      <c r="B6" s="436"/>
      <c r="C6" s="36" t="s">
        <v>226</v>
      </c>
      <c r="D6" s="56"/>
      <c r="E6" s="56"/>
      <c r="F6" s="34"/>
      <c r="G6" s="8"/>
      <c r="H6" s="8"/>
      <c r="I6" s="8"/>
      <c r="J6" s="8"/>
      <c r="K6" s="8"/>
      <c r="L6" s="8"/>
      <c r="M6" s="8"/>
      <c r="N6" s="8"/>
      <c r="O6" s="8"/>
      <c r="P6" s="8"/>
      <c r="Q6" s="8"/>
      <c r="R6" s="8"/>
      <c r="S6" s="8"/>
      <c r="T6" s="8"/>
      <c r="U6" s="8"/>
      <c r="V6" s="8"/>
      <c r="W6" s="8"/>
    </row>
    <row r="7" spans="1:23" ht="32.4" x14ac:dyDescent="0.3">
      <c r="A7" s="23" t="s">
        <v>227</v>
      </c>
      <c r="B7" s="436"/>
      <c r="C7" s="36" t="s">
        <v>228</v>
      </c>
      <c r="D7" s="56"/>
      <c r="E7" s="56"/>
      <c r="F7" s="34"/>
      <c r="G7" s="8"/>
      <c r="H7" s="8"/>
      <c r="I7" s="8"/>
      <c r="J7" s="8"/>
      <c r="K7" s="8"/>
      <c r="L7" s="8"/>
      <c r="M7" s="8"/>
      <c r="N7" s="8"/>
      <c r="O7" s="8"/>
      <c r="P7" s="8"/>
      <c r="Q7" s="8"/>
      <c r="R7" s="8"/>
      <c r="S7" s="8"/>
      <c r="T7" s="8"/>
      <c r="U7" s="8"/>
      <c r="V7" s="8"/>
      <c r="W7" s="8"/>
    </row>
    <row r="8" spans="1:23" ht="20.399999999999999" x14ac:dyDescent="0.3">
      <c r="A8" s="23"/>
      <c r="B8" s="436"/>
      <c r="C8" s="36" t="s">
        <v>229</v>
      </c>
      <c r="D8" s="56"/>
      <c r="E8" s="56"/>
      <c r="F8" s="37"/>
      <c r="G8" s="8"/>
      <c r="H8" s="8"/>
      <c r="I8" s="8"/>
      <c r="J8" s="8"/>
      <c r="K8" s="8"/>
      <c r="L8" s="8"/>
      <c r="M8" s="8"/>
      <c r="N8" s="8"/>
      <c r="O8" s="8"/>
      <c r="P8" s="8"/>
      <c r="Q8" s="8"/>
      <c r="R8" s="8"/>
      <c r="S8" s="8"/>
      <c r="T8" s="8"/>
      <c r="U8" s="8"/>
      <c r="V8" s="8"/>
      <c r="W8" s="8"/>
    </row>
    <row r="9" spans="1:23" ht="18" x14ac:dyDescent="0.3">
      <c r="A9" s="23"/>
      <c r="B9" s="436"/>
      <c r="C9" s="38" t="s">
        <v>230</v>
      </c>
      <c r="D9" s="56"/>
      <c r="E9" s="56"/>
      <c r="F9" s="24"/>
      <c r="G9" s="8"/>
      <c r="H9" s="8"/>
      <c r="I9" s="8"/>
      <c r="J9" s="8"/>
      <c r="K9" s="8"/>
      <c r="L9" s="8"/>
      <c r="M9" s="8"/>
      <c r="N9" s="8"/>
      <c r="O9" s="8"/>
      <c r="P9" s="8"/>
      <c r="Q9" s="8"/>
      <c r="R9" s="8"/>
      <c r="S9" s="8"/>
      <c r="T9" s="8"/>
      <c r="U9" s="8"/>
      <c r="V9" s="8"/>
      <c r="W9" s="8"/>
    </row>
    <row r="10" spans="1:23" ht="33.75" customHeight="1" x14ac:dyDescent="0.3">
      <c r="A10" s="23"/>
      <c r="B10" s="437" t="s">
        <v>231</v>
      </c>
      <c r="C10" s="39" t="s">
        <v>232</v>
      </c>
      <c r="D10" s="56"/>
      <c r="E10" s="56"/>
      <c r="F10" s="23" t="s">
        <v>233</v>
      </c>
      <c r="G10" s="8"/>
      <c r="H10" s="8"/>
      <c r="I10" s="8"/>
      <c r="J10" s="8"/>
      <c r="K10" s="8"/>
      <c r="L10" s="8"/>
      <c r="M10" s="8"/>
      <c r="N10" s="8"/>
      <c r="O10" s="8"/>
      <c r="P10" s="8"/>
      <c r="Q10" s="8"/>
      <c r="R10" s="8"/>
      <c r="S10" s="8"/>
      <c r="T10" s="8"/>
      <c r="U10" s="8"/>
      <c r="V10" s="8"/>
      <c r="W10" s="8"/>
    </row>
    <row r="11" spans="1:23" ht="18" x14ac:dyDescent="0.3">
      <c r="A11" s="23"/>
      <c r="B11" s="437"/>
      <c r="C11" s="40" t="s">
        <v>234</v>
      </c>
      <c r="D11" s="56"/>
      <c r="E11" s="56"/>
      <c r="F11" s="23" t="s">
        <v>235</v>
      </c>
      <c r="G11" s="8"/>
      <c r="H11" s="8"/>
      <c r="I11" s="8"/>
      <c r="J11" s="8"/>
      <c r="K11" s="8"/>
      <c r="L11" s="8"/>
      <c r="M11" s="8"/>
      <c r="N11" s="8"/>
      <c r="O11" s="8"/>
      <c r="P11" s="8"/>
      <c r="Q11" s="8"/>
      <c r="R11" s="8"/>
      <c r="S11" s="8"/>
      <c r="T11" s="8"/>
      <c r="U11" s="8"/>
      <c r="V11" s="8"/>
      <c r="W11" s="8"/>
    </row>
    <row r="12" spans="1:23" ht="18" x14ac:dyDescent="0.3">
      <c r="A12" s="23"/>
      <c r="B12" s="437"/>
      <c r="C12" s="40" t="s">
        <v>236</v>
      </c>
      <c r="D12" s="56"/>
      <c r="E12" s="56"/>
      <c r="F12" s="23" t="s">
        <v>237</v>
      </c>
      <c r="G12" s="8"/>
      <c r="H12" s="8"/>
      <c r="I12" s="8"/>
      <c r="J12" s="8"/>
      <c r="K12" s="8"/>
      <c r="L12" s="8"/>
      <c r="M12" s="8"/>
      <c r="N12" s="8"/>
      <c r="O12" s="8"/>
      <c r="P12" s="8"/>
      <c r="Q12" s="8"/>
      <c r="R12" s="8"/>
      <c r="S12" s="8"/>
      <c r="T12" s="8"/>
      <c r="U12" s="8"/>
      <c r="V12" s="8"/>
      <c r="W12" s="8"/>
    </row>
    <row r="13" spans="1:23" ht="18" x14ac:dyDescent="0.3">
      <c r="A13" s="23"/>
      <c r="B13" s="437"/>
      <c r="C13" s="40" t="s">
        <v>238</v>
      </c>
      <c r="D13" s="56"/>
      <c r="E13" s="56"/>
      <c r="F13" s="23" t="s">
        <v>239</v>
      </c>
      <c r="G13" s="8"/>
      <c r="H13" s="8"/>
      <c r="I13" s="8"/>
      <c r="J13" s="8"/>
      <c r="K13" s="8"/>
      <c r="L13" s="8"/>
      <c r="M13" s="8"/>
      <c r="N13" s="8"/>
      <c r="O13" s="8"/>
      <c r="P13" s="8"/>
      <c r="Q13" s="8"/>
      <c r="R13" s="8"/>
      <c r="S13" s="8"/>
      <c r="T13" s="8"/>
      <c r="U13" s="8"/>
      <c r="V13" s="8"/>
      <c r="W13" s="8"/>
    </row>
    <row r="14" spans="1:23" ht="36" x14ac:dyDescent="0.3">
      <c r="A14" s="23"/>
      <c r="B14" s="437"/>
      <c r="C14" s="40" t="s">
        <v>240</v>
      </c>
      <c r="D14" s="56"/>
      <c r="E14" s="56"/>
      <c r="F14" s="23" t="s">
        <v>241</v>
      </c>
      <c r="G14" s="8"/>
      <c r="H14" s="8"/>
      <c r="I14" s="8"/>
      <c r="J14" s="8"/>
      <c r="K14" s="8"/>
      <c r="L14" s="8"/>
      <c r="M14" s="8"/>
      <c r="N14" s="8"/>
      <c r="O14" s="8"/>
      <c r="P14" s="8"/>
      <c r="Q14" s="8"/>
      <c r="R14" s="8"/>
      <c r="S14" s="8"/>
      <c r="T14" s="8"/>
      <c r="U14" s="8"/>
      <c r="V14" s="8"/>
      <c r="W14" s="8"/>
    </row>
    <row r="15" spans="1:23" ht="36" x14ac:dyDescent="0.3">
      <c r="A15" s="23"/>
      <c r="B15" s="437"/>
      <c r="C15" s="41" t="s">
        <v>242</v>
      </c>
      <c r="D15" s="56"/>
      <c r="E15" s="56"/>
      <c r="F15" s="23"/>
      <c r="G15" s="8"/>
      <c r="H15" s="8"/>
      <c r="I15" s="8"/>
      <c r="J15" s="8"/>
      <c r="K15" s="8"/>
      <c r="L15" s="8"/>
      <c r="M15" s="8"/>
      <c r="N15" s="8"/>
      <c r="O15" s="8"/>
      <c r="P15" s="8"/>
      <c r="Q15" s="8"/>
    </row>
    <row r="16" spans="1:23" ht="18" x14ac:dyDescent="0.3">
      <c r="A16" s="23"/>
      <c r="B16" s="438" t="s">
        <v>243</v>
      </c>
      <c r="C16" s="39" t="s">
        <v>244</v>
      </c>
      <c r="D16" s="56"/>
      <c r="E16" s="56"/>
      <c r="F16" s="23"/>
      <c r="G16" s="8"/>
      <c r="H16" s="8"/>
      <c r="I16" s="8"/>
      <c r="J16" s="8"/>
      <c r="K16" s="8"/>
      <c r="L16" s="8"/>
      <c r="M16" s="8"/>
      <c r="N16" s="8"/>
      <c r="O16" s="8"/>
      <c r="P16" s="8"/>
      <c r="Q16" s="8"/>
    </row>
    <row r="17" spans="1:17" ht="36" x14ac:dyDescent="0.3">
      <c r="A17" s="23"/>
      <c r="B17" s="438"/>
      <c r="C17" s="40" t="s">
        <v>245</v>
      </c>
      <c r="D17" s="56"/>
      <c r="E17" s="56"/>
      <c r="F17" s="25"/>
      <c r="G17" s="8"/>
      <c r="H17" s="8"/>
      <c r="I17" s="8"/>
      <c r="J17" s="8"/>
      <c r="K17" s="8"/>
      <c r="L17" s="8"/>
      <c r="M17" s="8"/>
      <c r="N17" s="8"/>
      <c r="O17" s="8"/>
      <c r="P17" s="8"/>
      <c r="Q17" s="8"/>
    </row>
    <row r="18" spans="1:17" ht="36" x14ac:dyDescent="0.3">
      <c r="A18" s="23"/>
      <c r="B18" s="438"/>
      <c r="C18" s="40" t="s">
        <v>246</v>
      </c>
      <c r="D18" s="56"/>
      <c r="E18" s="56"/>
      <c r="F18" s="25"/>
      <c r="G18" s="8"/>
      <c r="H18" s="8"/>
      <c r="I18" s="8"/>
      <c r="J18" s="8"/>
      <c r="K18" s="8"/>
      <c r="L18" s="8"/>
      <c r="M18" s="8"/>
      <c r="N18" s="8"/>
      <c r="O18" s="8"/>
      <c r="P18" s="8"/>
      <c r="Q18" s="8"/>
    </row>
    <row r="19" spans="1:17" ht="18" x14ac:dyDescent="0.3">
      <c r="A19" s="23"/>
      <c r="B19" s="438"/>
      <c r="C19" s="40" t="s">
        <v>247</v>
      </c>
      <c r="D19" s="56"/>
      <c r="E19" s="56"/>
      <c r="F19" s="25"/>
      <c r="G19" s="8"/>
      <c r="H19" s="8"/>
      <c r="I19" s="8"/>
      <c r="J19" s="8"/>
      <c r="K19" s="8"/>
      <c r="L19" s="8"/>
      <c r="M19" s="8"/>
      <c r="N19" s="8"/>
      <c r="O19" s="8"/>
      <c r="P19" s="8"/>
      <c r="Q19" s="8"/>
    </row>
    <row r="20" spans="1:17" ht="36" x14ac:dyDescent="0.3">
      <c r="A20" s="23"/>
      <c r="B20" s="438"/>
      <c r="C20" s="40" t="s">
        <v>248</v>
      </c>
      <c r="D20" s="56"/>
      <c r="E20" s="56"/>
      <c r="F20" s="25"/>
      <c r="G20" s="8"/>
      <c r="H20" s="8"/>
      <c r="I20" s="8"/>
      <c r="J20" s="8"/>
      <c r="K20" s="8"/>
      <c r="L20" s="8"/>
      <c r="M20" s="8"/>
      <c r="N20" s="8"/>
      <c r="O20" s="8"/>
      <c r="P20" s="8"/>
      <c r="Q20" s="8"/>
    </row>
    <row r="21" spans="1:17" ht="36" x14ac:dyDescent="0.3">
      <c r="A21" s="23"/>
      <c r="B21" s="438"/>
      <c r="C21" s="41" t="s">
        <v>249</v>
      </c>
      <c r="D21" s="56"/>
      <c r="E21" s="56"/>
      <c r="F21" s="42"/>
      <c r="G21" s="8"/>
      <c r="H21" s="8"/>
      <c r="I21" s="8"/>
      <c r="J21" s="8"/>
      <c r="K21" s="8"/>
      <c r="L21" s="8"/>
      <c r="M21" s="8"/>
      <c r="N21" s="8"/>
      <c r="O21" s="8"/>
      <c r="P21" s="8"/>
      <c r="Q21" s="8"/>
    </row>
    <row r="22" spans="1:17" ht="20.399999999999999" x14ac:dyDescent="0.3">
      <c r="A22" s="23"/>
      <c r="B22" s="439" t="s">
        <v>250</v>
      </c>
      <c r="C22" s="39" t="s">
        <v>251</v>
      </c>
      <c r="D22" s="56"/>
      <c r="E22" s="56"/>
      <c r="F22" s="42"/>
      <c r="G22" s="8"/>
      <c r="H22" s="8"/>
      <c r="I22" s="8"/>
      <c r="J22" s="8"/>
      <c r="K22" s="8"/>
      <c r="L22" s="8"/>
      <c r="M22" s="8"/>
      <c r="N22" s="8"/>
      <c r="O22" s="8"/>
      <c r="P22" s="8"/>
      <c r="Q22" s="8"/>
    </row>
    <row r="23" spans="1:17" ht="36" x14ac:dyDescent="0.3">
      <c r="A23" s="23"/>
      <c r="B23" s="439"/>
      <c r="C23" s="40" t="s">
        <v>252</v>
      </c>
      <c r="D23" s="56"/>
      <c r="E23" s="56"/>
      <c r="F23" s="42"/>
      <c r="G23" s="8"/>
      <c r="H23" s="8"/>
      <c r="I23" s="8"/>
      <c r="J23" s="8"/>
      <c r="K23" s="8"/>
      <c r="L23" s="8"/>
      <c r="M23" s="8"/>
      <c r="N23" s="8"/>
      <c r="O23" s="8"/>
      <c r="P23" s="8"/>
      <c r="Q23" s="8"/>
    </row>
    <row r="24" spans="1:17" ht="36" x14ac:dyDescent="0.3">
      <c r="A24" s="23"/>
      <c r="B24" s="439"/>
      <c r="C24" s="40" t="s">
        <v>253</v>
      </c>
      <c r="D24" s="56"/>
      <c r="E24" s="56"/>
      <c r="F24" s="42"/>
      <c r="G24" s="8"/>
      <c r="H24" s="8"/>
      <c r="I24" s="8"/>
      <c r="J24" s="8"/>
      <c r="K24" s="8"/>
      <c r="L24" s="8"/>
      <c r="M24" s="8"/>
      <c r="N24" s="8"/>
      <c r="O24" s="8"/>
      <c r="P24" s="8"/>
      <c r="Q24" s="8"/>
    </row>
    <row r="25" spans="1:17" ht="20.399999999999999" x14ac:dyDescent="0.3">
      <c r="A25" s="23"/>
      <c r="B25" s="439"/>
      <c r="C25" s="40" t="s">
        <v>254</v>
      </c>
      <c r="D25" s="56"/>
      <c r="E25" s="56"/>
      <c r="F25" s="42"/>
      <c r="G25" s="8"/>
      <c r="H25" s="8"/>
      <c r="I25" s="8"/>
      <c r="J25" s="8"/>
      <c r="K25" s="8"/>
      <c r="L25" s="8"/>
      <c r="M25" s="8"/>
      <c r="N25" s="8"/>
      <c r="O25" s="8"/>
      <c r="P25" s="8"/>
      <c r="Q25" s="8"/>
    </row>
    <row r="26" spans="1:17" ht="36" x14ac:dyDescent="0.3">
      <c r="A26" s="23"/>
      <c r="B26" s="439"/>
      <c r="C26" s="40" t="s">
        <v>255</v>
      </c>
      <c r="D26" s="56"/>
      <c r="E26" s="56"/>
      <c r="F26" s="42"/>
      <c r="G26" s="8"/>
      <c r="H26" s="8"/>
      <c r="I26" s="8"/>
      <c r="J26" s="8"/>
      <c r="K26" s="8"/>
      <c r="L26" s="8"/>
      <c r="M26" s="8"/>
      <c r="N26" s="8"/>
      <c r="O26" s="8"/>
      <c r="P26" s="8"/>
      <c r="Q26" s="8"/>
    </row>
    <row r="27" spans="1:17" ht="36" x14ac:dyDescent="0.3">
      <c r="A27" s="23"/>
      <c r="B27" s="439"/>
      <c r="C27" s="41" t="s">
        <v>256</v>
      </c>
      <c r="D27" s="56"/>
      <c r="E27" s="56"/>
      <c r="F27" s="42"/>
      <c r="G27" s="8"/>
      <c r="H27" s="8"/>
      <c r="I27" s="8"/>
      <c r="J27" s="8"/>
      <c r="K27" s="8"/>
      <c r="L27" s="8"/>
      <c r="M27" s="8"/>
      <c r="N27" s="8"/>
      <c r="O27" s="8"/>
      <c r="P27" s="8"/>
      <c r="Q27" s="8"/>
    </row>
    <row r="28" spans="1:17" ht="20.399999999999999" x14ac:dyDescent="0.3">
      <c r="A28" s="23"/>
      <c r="B28" s="434" t="s">
        <v>257</v>
      </c>
      <c r="C28" s="39" t="s">
        <v>258</v>
      </c>
      <c r="D28" s="56"/>
      <c r="E28" s="56"/>
      <c r="F28" s="42"/>
      <c r="G28" s="8"/>
      <c r="H28" s="8"/>
      <c r="I28" s="8"/>
      <c r="J28" s="8"/>
      <c r="K28" s="8"/>
      <c r="L28" s="8"/>
      <c r="M28" s="8"/>
      <c r="N28" s="8"/>
      <c r="O28" s="8"/>
      <c r="P28" s="8"/>
      <c r="Q28" s="8"/>
    </row>
    <row r="29" spans="1:17" ht="20.399999999999999" x14ac:dyDescent="0.3">
      <c r="A29" s="23"/>
      <c r="B29" s="434"/>
      <c r="C29" s="40" t="s">
        <v>259</v>
      </c>
      <c r="D29" s="56"/>
      <c r="E29" s="56"/>
      <c r="F29" s="42"/>
      <c r="G29" s="8"/>
      <c r="H29" s="8"/>
      <c r="I29" s="8"/>
      <c r="J29" s="8"/>
      <c r="K29" s="8"/>
      <c r="L29" s="8"/>
      <c r="M29" s="8"/>
      <c r="N29" s="8"/>
      <c r="O29" s="8"/>
      <c r="P29" s="8"/>
      <c r="Q29" s="8"/>
    </row>
    <row r="30" spans="1:17" ht="20.399999999999999" x14ac:dyDescent="0.3">
      <c r="A30" s="23"/>
      <c r="B30" s="434"/>
      <c r="C30" s="40" t="s">
        <v>260</v>
      </c>
      <c r="D30" s="56"/>
      <c r="E30" s="56"/>
      <c r="F30" s="42"/>
      <c r="G30" s="8"/>
      <c r="H30" s="8"/>
      <c r="I30" s="8"/>
      <c r="J30" s="8"/>
      <c r="K30" s="8"/>
      <c r="L30" s="8"/>
      <c r="M30" s="8"/>
      <c r="N30" s="8"/>
      <c r="O30" s="8"/>
      <c r="P30" s="8"/>
      <c r="Q30" s="8"/>
    </row>
    <row r="31" spans="1:17" ht="36" x14ac:dyDescent="0.3">
      <c r="A31" s="23"/>
      <c r="B31" s="434"/>
      <c r="C31" s="40" t="s">
        <v>261</v>
      </c>
      <c r="D31" s="56"/>
      <c r="E31" s="56"/>
      <c r="F31" s="42"/>
      <c r="G31" s="8"/>
      <c r="H31" s="8"/>
      <c r="I31" s="8"/>
      <c r="J31" s="8"/>
      <c r="K31" s="8"/>
      <c r="L31" s="8"/>
      <c r="M31" s="8"/>
      <c r="N31" s="8"/>
      <c r="O31" s="8"/>
      <c r="P31" s="8"/>
      <c r="Q31" s="8"/>
    </row>
    <row r="32" spans="1:17" ht="36" x14ac:dyDescent="0.3">
      <c r="A32" s="23"/>
      <c r="B32" s="434"/>
      <c r="C32" s="40" t="s">
        <v>262</v>
      </c>
      <c r="D32" s="56"/>
      <c r="E32" s="56"/>
      <c r="F32" s="42"/>
      <c r="G32" s="8"/>
      <c r="H32" s="8"/>
      <c r="I32" s="8"/>
      <c r="J32" s="8"/>
      <c r="K32" s="8"/>
      <c r="L32" s="8"/>
      <c r="M32" s="8"/>
      <c r="N32" s="8"/>
      <c r="O32" s="8"/>
      <c r="P32" s="8"/>
      <c r="Q32" s="8"/>
    </row>
    <row r="33" spans="1:17" ht="36" x14ac:dyDescent="0.3">
      <c r="A33" s="23"/>
      <c r="B33" s="434"/>
      <c r="C33" s="41" t="s">
        <v>263</v>
      </c>
      <c r="D33" s="56"/>
      <c r="E33" s="56"/>
      <c r="F33" s="42"/>
      <c r="G33" s="8"/>
      <c r="H33" s="8"/>
      <c r="I33" s="8"/>
      <c r="J33" s="8"/>
      <c r="K33" s="8"/>
      <c r="L33" s="8"/>
      <c r="M33" s="8"/>
      <c r="N33" s="8"/>
      <c r="O33" s="8"/>
      <c r="P33" s="8"/>
      <c r="Q33" s="8"/>
    </row>
    <row r="34" spans="1:17" ht="20.399999999999999" x14ac:dyDescent="0.3">
      <c r="A34" s="23"/>
      <c r="B34" s="23"/>
      <c r="C34" s="42"/>
      <c r="D34" s="42"/>
      <c r="E34" s="42"/>
      <c r="F34" s="42"/>
      <c r="G34" s="8"/>
      <c r="H34" s="8"/>
      <c r="I34" s="8"/>
      <c r="J34" s="8"/>
      <c r="K34" s="8"/>
      <c r="L34" s="8"/>
      <c r="M34" s="8"/>
      <c r="N34" s="8"/>
      <c r="O34" s="8"/>
      <c r="P34" s="8"/>
      <c r="Q34" s="8"/>
    </row>
    <row r="35" spans="1:17" ht="20.399999999999999" x14ac:dyDescent="0.3">
      <c r="A35" s="23"/>
      <c r="B35" s="23"/>
      <c r="C35" s="42"/>
      <c r="D35" s="42"/>
      <c r="E35" s="42"/>
      <c r="F35" s="42"/>
      <c r="G35" s="8"/>
      <c r="H35" s="8"/>
      <c r="I35" s="8"/>
      <c r="J35" s="8"/>
      <c r="K35" s="8"/>
      <c r="L35" s="8"/>
      <c r="M35" s="8"/>
      <c r="N35" s="8"/>
      <c r="O35" s="8"/>
      <c r="P35" s="8"/>
      <c r="Q35" s="8"/>
    </row>
    <row r="36" spans="1:17" ht="20.399999999999999" x14ac:dyDescent="0.3">
      <c r="A36" s="23"/>
      <c r="B36" s="23"/>
      <c r="C36" s="42"/>
      <c r="D36" s="42"/>
      <c r="E36" s="42"/>
      <c r="F36" s="42"/>
      <c r="G36" s="8"/>
      <c r="H36" s="8"/>
      <c r="I36" s="8"/>
      <c r="J36" s="8"/>
      <c r="K36" s="8"/>
      <c r="L36" s="8"/>
      <c r="M36" s="8"/>
      <c r="N36" s="8"/>
      <c r="O36" s="8"/>
      <c r="P36" s="8"/>
      <c r="Q36" s="8"/>
    </row>
    <row r="37" spans="1:17" ht="20.399999999999999" x14ac:dyDescent="0.3">
      <c r="A37" s="23"/>
      <c r="B37" s="23"/>
      <c r="C37" s="42"/>
      <c r="D37" s="42"/>
      <c r="E37" s="42"/>
      <c r="F37" s="42"/>
      <c r="G37" s="8"/>
      <c r="H37" s="8"/>
      <c r="I37" s="8"/>
      <c r="J37" s="8"/>
      <c r="K37" s="8"/>
      <c r="L37" s="8"/>
      <c r="M37" s="8"/>
      <c r="N37" s="8"/>
      <c r="O37" s="8"/>
      <c r="P37" s="8"/>
      <c r="Q37" s="8"/>
    </row>
    <row r="38" spans="1:17" ht="20.399999999999999" x14ac:dyDescent="0.3">
      <c r="A38" s="23"/>
      <c r="B38" s="23"/>
      <c r="C38" s="42"/>
      <c r="D38" s="42"/>
      <c r="E38" s="42"/>
      <c r="F38" s="42"/>
      <c r="G38" s="8"/>
      <c r="H38" s="8"/>
      <c r="I38" s="8"/>
      <c r="J38" s="8"/>
      <c r="K38" s="8"/>
      <c r="L38" s="8"/>
      <c r="M38" s="8"/>
      <c r="N38" s="8"/>
      <c r="O38" s="8"/>
      <c r="P38" s="8"/>
      <c r="Q38" s="8"/>
    </row>
    <row r="39" spans="1:17" ht="20.399999999999999" x14ac:dyDescent="0.3">
      <c r="A39" s="23"/>
      <c r="B39" s="23"/>
      <c r="C39" s="42"/>
      <c r="D39" s="42"/>
      <c r="E39" s="42"/>
      <c r="F39" s="42"/>
      <c r="G39" s="8"/>
      <c r="H39" s="8"/>
      <c r="I39" s="8"/>
      <c r="J39" s="8"/>
      <c r="K39" s="8"/>
      <c r="L39" s="8"/>
      <c r="M39" s="8"/>
      <c r="N39" s="8"/>
      <c r="O39" s="8"/>
      <c r="P39" s="8"/>
      <c r="Q39" s="8"/>
    </row>
    <row r="40" spans="1:17" ht="20.399999999999999" x14ac:dyDescent="0.3">
      <c r="A40" s="23"/>
      <c r="B40" s="23"/>
      <c r="C40" s="42"/>
      <c r="D40" s="42"/>
      <c r="E40" s="42"/>
      <c r="F40" s="42"/>
      <c r="G40" s="8"/>
      <c r="H40" s="8"/>
      <c r="I40" s="8"/>
      <c r="J40" s="8"/>
      <c r="K40" s="8"/>
      <c r="L40" s="8"/>
      <c r="M40" s="8"/>
      <c r="N40" s="8"/>
      <c r="O40" s="8"/>
      <c r="P40" s="8"/>
      <c r="Q40" s="8"/>
    </row>
    <row r="41" spans="1:17" ht="20.399999999999999" x14ac:dyDescent="0.3">
      <c r="A41" s="23"/>
      <c r="B41" s="23"/>
      <c r="C41" s="42"/>
      <c r="D41" s="42"/>
      <c r="E41" s="42"/>
      <c r="F41" s="42"/>
      <c r="G41" s="8"/>
      <c r="H41" s="8"/>
      <c r="I41" s="8"/>
      <c r="J41" s="8"/>
      <c r="K41" s="8"/>
      <c r="L41" s="8"/>
      <c r="M41" s="8"/>
      <c r="N41" s="8"/>
      <c r="O41" s="8"/>
      <c r="P41" s="8"/>
      <c r="Q41" s="8"/>
    </row>
    <row r="42" spans="1:17" ht="20.399999999999999" x14ac:dyDescent="0.3">
      <c r="A42" s="23"/>
      <c r="B42" s="23"/>
      <c r="C42" s="42"/>
      <c r="D42" s="42"/>
      <c r="E42" s="42"/>
      <c r="F42" s="42"/>
      <c r="G42" s="8"/>
      <c r="H42" s="8"/>
      <c r="I42" s="8"/>
      <c r="J42" s="8"/>
      <c r="K42" s="8"/>
      <c r="L42" s="8"/>
      <c r="M42" s="8"/>
      <c r="N42" s="8"/>
      <c r="O42" s="8"/>
      <c r="P42" s="8"/>
      <c r="Q42" s="8"/>
    </row>
    <row r="43" spans="1:17" ht="20.399999999999999" x14ac:dyDescent="0.3">
      <c r="A43" s="23"/>
      <c r="B43" s="23"/>
      <c r="C43" s="42"/>
      <c r="D43" s="42"/>
      <c r="E43" s="42"/>
      <c r="F43" s="42"/>
      <c r="G43" s="8"/>
      <c r="H43" s="8"/>
      <c r="I43" s="8"/>
      <c r="J43" s="8"/>
      <c r="K43" s="8"/>
      <c r="L43" s="8"/>
      <c r="M43" s="8"/>
      <c r="N43" s="8"/>
      <c r="O43" s="8"/>
      <c r="P43" s="8"/>
      <c r="Q43" s="8"/>
    </row>
    <row r="44" spans="1:17" ht="20.399999999999999" x14ac:dyDescent="0.3">
      <c r="A44" s="23"/>
      <c r="B44" s="23"/>
      <c r="C44" s="42"/>
      <c r="D44" s="42"/>
      <c r="E44" s="42"/>
      <c r="F44" s="42"/>
      <c r="G44" s="8"/>
      <c r="H44" s="8"/>
      <c r="I44" s="8"/>
      <c r="J44" s="8"/>
      <c r="K44" s="8"/>
      <c r="L44" s="8"/>
      <c r="M44" s="8"/>
      <c r="N44" s="8"/>
      <c r="O44" s="8"/>
      <c r="P44" s="8"/>
      <c r="Q44" s="8"/>
    </row>
    <row r="45" spans="1:17" ht="20.399999999999999" x14ac:dyDescent="0.3">
      <c r="A45" s="23"/>
      <c r="B45" s="23"/>
      <c r="C45" s="42"/>
      <c r="D45" s="42"/>
      <c r="E45" s="42"/>
      <c r="F45" s="42"/>
      <c r="G45" s="8"/>
      <c r="H45" s="8"/>
      <c r="I45" s="8"/>
      <c r="J45" s="8"/>
      <c r="K45" s="8"/>
      <c r="L45" s="8"/>
      <c r="M45" s="8"/>
      <c r="N45" s="8"/>
      <c r="O45" s="8"/>
      <c r="P45" s="8"/>
      <c r="Q45" s="8"/>
    </row>
    <row r="46" spans="1:17" ht="20.399999999999999" x14ac:dyDescent="0.3">
      <c r="A46" s="23"/>
      <c r="B46" s="23"/>
      <c r="C46" s="42"/>
      <c r="D46" s="42"/>
      <c r="E46" s="42"/>
      <c r="F46" s="42"/>
      <c r="G46" s="8"/>
      <c r="H46" s="8"/>
      <c r="I46" s="8"/>
      <c r="J46" s="8"/>
      <c r="K46" s="8"/>
      <c r="L46" s="8"/>
      <c r="M46" s="8"/>
      <c r="N46" s="8"/>
      <c r="O46" s="8"/>
      <c r="P46" s="8"/>
      <c r="Q46" s="8"/>
    </row>
    <row r="47" spans="1:17" ht="20.399999999999999" x14ac:dyDescent="0.3">
      <c r="A47" s="23"/>
      <c r="B47" s="23"/>
      <c r="C47" s="42"/>
      <c r="D47" s="42"/>
      <c r="E47" s="42"/>
      <c r="F47" s="42"/>
      <c r="G47" s="8"/>
      <c r="H47" s="8"/>
      <c r="I47" s="8"/>
      <c r="J47" s="8"/>
      <c r="K47" s="8"/>
      <c r="L47" s="8"/>
      <c r="M47" s="8"/>
      <c r="N47" s="8"/>
      <c r="O47" s="8"/>
      <c r="P47" s="8"/>
      <c r="Q47" s="8"/>
    </row>
    <row r="48" spans="1:17" ht="20.399999999999999" x14ac:dyDescent="0.3">
      <c r="A48" s="23"/>
      <c r="B48" s="23"/>
      <c r="C48" s="42"/>
      <c r="D48" s="42"/>
      <c r="E48" s="42"/>
      <c r="F48" s="42"/>
      <c r="G48" s="8"/>
      <c r="H48" s="8"/>
      <c r="I48" s="8"/>
      <c r="J48" s="8"/>
      <c r="K48" s="8"/>
      <c r="L48" s="8"/>
      <c r="M48" s="8"/>
      <c r="N48" s="8"/>
      <c r="O48" s="8"/>
      <c r="P48" s="8"/>
      <c r="Q48" s="8"/>
    </row>
    <row r="49" spans="1:17" ht="20.399999999999999" x14ac:dyDescent="0.3">
      <c r="A49" s="23"/>
      <c r="B49" s="23"/>
      <c r="C49" s="42"/>
      <c r="D49" s="42"/>
      <c r="E49" s="42"/>
      <c r="F49" s="42"/>
      <c r="G49" s="8"/>
      <c r="H49" s="8"/>
      <c r="I49" s="8"/>
      <c r="J49" s="8"/>
      <c r="K49" s="8"/>
      <c r="L49" s="8"/>
      <c r="M49" s="8"/>
      <c r="N49" s="8"/>
      <c r="O49" s="8"/>
      <c r="P49" s="8"/>
      <c r="Q49" s="8"/>
    </row>
    <row r="50" spans="1:17" ht="20.399999999999999" x14ac:dyDescent="0.3">
      <c r="A50" s="23"/>
      <c r="B50" s="23"/>
      <c r="C50" s="42"/>
      <c r="D50" s="42"/>
      <c r="E50" s="42"/>
      <c r="F50" s="42"/>
      <c r="G50" s="8"/>
      <c r="H50" s="8"/>
      <c r="I50" s="8"/>
      <c r="J50" s="8"/>
      <c r="K50" s="8"/>
      <c r="L50" s="8"/>
      <c r="M50" s="8"/>
      <c r="N50" s="8"/>
      <c r="O50" s="8"/>
      <c r="P50" s="8"/>
      <c r="Q50" s="8"/>
    </row>
    <row r="51" spans="1:17" ht="20.399999999999999" x14ac:dyDescent="0.3">
      <c r="A51" s="23"/>
      <c r="B51" s="5"/>
      <c r="C51" s="43"/>
      <c r="D51" s="43"/>
      <c r="E51" s="43"/>
      <c r="F51" s="43"/>
    </row>
    <row r="52" spans="1:17" ht="20.399999999999999" x14ac:dyDescent="0.3">
      <c r="A52" s="23"/>
      <c r="B52" s="5"/>
      <c r="C52" s="43"/>
      <c r="D52" s="43"/>
      <c r="E52" s="43"/>
      <c r="F52" s="43"/>
    </row>
    <row r="53" spans="1:17" ht="20.399999999999999" x14ac:dyDescent="0.3">
      <c r="A53" s="23"/>
      <c r="B53" s="5"/>
      <c r="C53" s="43"/>
      <c r="D53" s="43"/>
      <c r="E53" s="43"/>
      <c r="F53" s="43"/>
    </row>
    <row r="54" spans="1:17" ht="20.399999999999999" x14ac:dyDescent="0.3">
      <c r="A54" s="23"/>
      <c r="B54" s="5"/>
      <c r="C54" s="43"/>
      <c r="D54" s="43"/>
      <c r="E54" s="43"/>
      <c r="F54" s="43"/>
    </row>
    <row r="55" spans="1:17" ht="20.399999999999999" x14ac:dyDescent="0.3">
      <c r="A55" s="23"/>
      <c r="B55" s="5"/>
      <c r="C55" s="43"/>
      <c r="D55" s="43"/>
      <c r="E55" s="43"/>
      <c r="F55" s="43"/>
    </row>
    <row r="56" spans="1:17" ht="20.399999999999999" x14ac:dyDescent="0.3">
      <c r="A56" s="23"/>
      <c r="B56" s="5"/>
      <c r="C56" s="43"/>
      <c r="D56" s="43"/>
      <c r="E56" s="43"/>
      <c r="F56" s="43"/>
    </row>
    <row r="57" spans="1:17" ht="20.399999999999999" x14ac:dyDescent="0.3">
      <c r="A57" s="23"/>
      <c r="B57" s="5"/>
      <c r="C57" s="43"/>
      <c r="D57" s="43"/>
      <c r="E57" s="43"/>
      <c r="F57" s="43"/>
    </row>
    <row r="58" spans="1:17" ht="20.399999999999999" x14ac:dyDescent="0.3">
      <c r="A58" s="23"/>
      <c r="B58" s="5"/>
      <c r="C58" s="43"/>
      <c r="D58" s="43"/>
      <c r="E58" s="43"/>
      <c r="F58" s="43"/>
    </row>
    <row r="59" spans="1:17" ht="20.399999999999999" x14ac:dyDescent="0.3">
      <c r="A59" s="23"/>
      <c r="B59" s="5"/>
      <c r="C59" s="43"/>
      <c r="D59" s="43"/>
      <c r="E59" s="43"/>
      <c r="F59" s="43"/>
    </row>
    <row r="60" spans="1:17" ht="20.399999999999999" x14ac:dyDescent="0.3">
      <c r="A60" s="23"/>
      <c r="B60" s="5"/>
      <c r="C60" s="43"/>
      <c r="D60" s="43"/>
      <c r="E60" s="43"/>
      <c r="F60" s="43"/>
    </row>
    <row r="61" spans="1:17" ht="20.399999999999999" x14ac:dyDescent="0.3">
      <c r="A61" s="23"/>
      <c r="B61" s="5"/>
      <c r="C61" s="43"/>
      <c r="D61" s="43"/>
      <c r="E61" s="43"/>
      <c r="F61" s="43"/>
    </row>
    <row r="62" spans="1:17" ht="20.399999999999999" x14ac:dyDescent="0.3">
      <c r="A62" s="23"/>
      <c r="B62" s="5"/>
      <c r="C62" s="43"/>
      <c r="D62" s="43"/>
      <c r="E62" s="43"/>
      <c r="F62" s="43"/>
    </row>
    <row r="63" spans="1:17" ht="20.399999999999999" x14ac:dyDescent="0.3">
      <c r="A63" s="23"/>
      <c r="B63" s="5"/>
      <c r="C63" s="43"/>
      <c r="D63" s="43"/>
      <c r="E63" s="43"/>
      <c r="F63" s="43"/>
    </row>
    <row r="64" spans="1:17" ht="20.399999999999999" x14ac:dyDescent="0.3">
      <c r="A64" s="23"/>
      <c r="B64" s="5"/>
      <c r="C64" s="43"/>
      <c r="D64" s="43"/>
      <c r="E64" s="43"/>
      <c r="F64" s="43"/>
    </row>
    <row r="65" spans="1:6" ht="20.399999999999999" x14ac:dyDescent="0.3">
      <c r="A65" s="23"/>
      <c r="B65" s="5"/>
      <c r="C65" s="43"/>
      <c r="D65" s="43"/>
      <c r="E65" s="43"/>
      <c r="F65" s="43"/>
    </row>
    <row r="66" spans="1:6" ht="20.399999999999999" x14ac:dyDescent="0.3">
      <c r="A66" s="23"/>
      <c r="B66" s="5"/>
      <c r="C66" s="43"/>
      <c r="D66" s="43"/>
      <c r="E66" s="43"/>
      <c r="F66" s="43"/>
    </row>
    <row r="67" spans="1:6" ht="20.399999999999999" x14ac:dyDescent="0.3">
      <c r="A67" s="23"/>
      <c r="B67" s="5"/>
      <c r="C67" s="43"/>
      <c r="D67" s="43"/>
      <c r="E67" s="43"/>
      <c r="F67" s="43"/>
    </row>
    <row r="68" spans="1:6" ht="20.399999999999999" x14ac:dyDescent="0.3">
      <c r="A68" s="23"/>
      <c r="B68" s="5"/>
      <c r="C68" s="43"/>
      <c r="D68" s="43"/>
      <c r="E68" s="43"/>
      <c r="F68" s="43"/>
    </row>
    <row r="69" spans="1:6" ht="20.399999999999999" x14ac:dyDescent="0.3">
      <c r="A69" s="23"/>
      <c r="B69" s="5"/>
      <c r="C69" s="43"/>
      <c r="D69" s="43"/>
      <c r="E69" s="43"/>
      <c r="F69" s="43"/>
    </row>
    <row r="70" spans="1:6" ht="20.399999999999999" x14ac:dyDescent="0.3">
      <c r="A70" s="23"/>
      <c r="B70" s="5"/>
      <c r="C70" s="43"/>
      <c r="D70" s="43"/>
      <c r="E70" s="43"/>
      <c r="F70" s="43"/>
    </row>
    <row r="71" spans="1:6" ht="20.399999999999999" x14ac:dyDescent="0.3">
      <c r="A71" s="23"/>
      <c r="B71" s="5"/>
      <c r="C71" s="43"/>
      <c r="D71" s="43"/>
      <c r="E71" s="43"/>
      <c r="F71" s="43"/>
    </row>
    <row r="72" spans="1:6" ht="20.399999999999999" x14ac:dyDescent="0.3">
      <c r="A72" s="23"/>
      <c r="B72" s="5"/>
      <c r="C72" s="43"/>
      <c r="D72" s="43"/>
      <c r="E72" s="43"/>
      <c r="F72" s="43"/>
    </row>
    <row r="73" spans="1:6" ht="20.399999999999999" x14ac:dyDescent="0.3">
      <c r="A73" s="23"/>
      <c r="B73" s="5"/>
      <c r="C73" s="43"/>
      <c r="D73" s="43"/>
      <c r="E73" s="43"/>
      <c r="F73" s="43"/>
    </row>
    <row r="74" spans="1:6" ht="20.399999999999999" x14ac:dyDescent="0.3">
      <c r="A74" s="23"/>
      <c r="B74" s="5"/>
      <c r="C74" s="43"/>
      <c r="D74" s="43"/>
      <c r="E74" s="43"/>
      <c r="F74" s="43"/>
    </row>
    <row r="75" spans="1:6" ht="20.399999999999999" x14ac:dyDescent="0.3">
      <c r="A75" s="23"/>
      <c r="B75" s="5"/>
      <c r="C75" s="43"/>
      <c r="D75" s="43"/>
      <c r="E75" s="43"/>
      <c r="F75" s="43"/>
    </row>
    <row r="76" spans="1:6" ht="20.399999999999999" x14ac:dyDescent="0.3">
      <c r="A76" s="23"/>
      <c r="B76" s="5"/>
      <c r="C76" s="43"/>
      <c r="D76" s="43"/>
      <c r="E76" s="43"/>
      <c r="F76" s="43"/>
    </row>
    <row r="77" spans="1:6" ht="20.399999999999999" x14ac:dyDescent="0.3">
      <c r="A77" s="23"/>
      <c r="B77" s="5"/>
      <c r="C77" s="43"/>
      <c r="D77" s="43"/>
      <c r="E77" s="43"/>
      <c r="F77" s="43"/>
    </row>
    <row r="78" spans="1:6" ht="20.399999999999999" x14ac:dyDescent="0.3">
      <c r="A78" s="23"/>
      <c r="B78" s="5"/>
      <c r="C78" s="43"/>
      <c r="D78" s="43"/>
      <c r="E78" s="43"/>
      <c r="F78" s="43"/>
    </row>
    <row r="79" spans="1:6" ht="20.399999999999999" x14ac:dyDescent="0.3">
      <c r="A79" s="23"/>
      <c r="B79" s="5"/>
      <c r="C79" s="43"/>
      <c r="D79" s="43"/>
      <c r="E79" s="43"/>
      <c r="F79" s="43"/>
    </row>
    <row r="80" spans="1:6" ht="20.399999999999999" x14ac:dyDescent="0.3">
      <c r="A80" s="23"/>
      <c r="B80" s="5"/>
      <c r="C80" s="43"/>
      <c r="D80" s="43"/>
      <c r="E80" s="43"/>
      <c r="F80" s="43"/>
    </row>
    <row r="81" spans="1:6" ht="20.399999999999999" x14ac:dyDescent="0.3">
      <c r="A81" s="23"/>
      <c r="B81" s="5"/>
      <c r="C81" s="43"/>
      <c r="D81" s="43"/>
      <c r="E81" s="43"/>
      <c r="F81" s="43"/>
    </row>
    <row r="82" spans="1:6" ht="20.399999999999999" x14ac:dyDescent="0.3">
      <c r="A82" s="23"/>
      <c r="B82" s="5"/>
      <c r="C82" s="43"/>
      <c r="D82" s="43"/>
      <c r="E82" s="43"/>
      <c r="F82" s="43"/>
    </row>
    <row r="83" spans="1:6" ht="20.399999999999999" x14ac:dyDescent="0.3">
      <c r="A83" s="23"/>
      <c r="B83" s="5"/>
      <c r="C83" s="43"/>
      <c r="D83" s="43"/>
      <c r="E83" s="43"/>
      <c r="F83" s="43"/>
    </row>
    <row r="84" spans="1:6" ht="20.399999999999999" x14ac:dyDescent="0.3">
      <c r="A84" s="23"/>
      <c r="B84" s="5"/>
      <c r="C84" s="43"/>
      <c r="D84" s="43"/>
      <c r="E84" s="43"/>
      <c r="F84" s="43"/>
    </row>
    <row r="85" spans="1:6" ht="20.399999999999999" x14ac:dyDescent="0.3">
      <c r="A85" s="23"/>
      <c r="B85" s="5"/>
      <c r="C85" s="43"/>
      <c r="D85" s="43"/>
      <c r="E85" s="43"/>
      <c r="F85" s="43"/>
    </row>
    <row r="86" spans="1:6" ht="20.399999999999999" x14ac:dyDescent="0.3">
      <c r="A86" s="23"/>
      <c r="B86" s="5"/>
      <c r="C86" s="43"/>
      <c r="D86" s="43"/>
      <c r="E86" s="43"/>
      <c r="F86" s="43"/>
    </row>
    <row r="87" spans="1:6" ht="20.399999999999999" x14ac:dyDescent="0.3">
      <c r="A87" s="23"/>
      <c r="B87" s="5"/>
      <c r="C87" s="43"/>
      <c r="D87" s="43"/>
      <c r="E87" s="43"/>
      <c r="F87" s="43"/>
    </row>
    <row r="88" spans="1:6" ht="20.399999999999999" x14ac:dyDescent="0.3">
      <c r="A88" s="23"/>
      <c r="B88" s="5"/>
      <c r="C88" s="43"/>
      <c r="D88" s="43"/>
      <c r="E88" s="43"/>
      <c r="F88" s="43"/>
    </row>
    <row r="89" spans="1:6" ht="20.399999999999999" x14ac:dyDescent="0.3">
      <c r="A89" s="23"/>
      <c r="B89" s="5"/>
      <c r="C89" s="43"/>
      <c r="D89" s="43"/>
      <c r="E89" s="43"/>
      <c r="F89" s="43"/>
    </row>
    <row r="90" spans="1:6" ht="20.399999999999999" x14ac:dyDescent="0.3">
      <c r="A90" s="23"/>
      <c r="B90" s="5"/>
      <c r="C90" s="43"/>
      <c r="D90" s="43"/>
      <c r="E90" s="43"/>
      <c r="F90" s="43"/>
    </row>
    <row r="91" spans="1:6" ht="20.399999999999999" x14ac:dyDescent="0.3">
      <c r="A91" s="23"/>
      <c r="B91" s="5"/>
      <c r="C91" s="43"/>
      <c r="D91" s="43"/>
      <c r="E91" s="43"/>
      <c r="F91" s="43"/>
    </row>
    <row r="92" spans="1:6" ht="20.399999999999999" x14ac:dyDescent="0.3">
      <c r="A92" s="23"/>
      <c r="B92" s="5"/>
      <c r="C92" s="43"/>
      <c r="D92" s="43"/>
      <c r="E92" s="43"/>
      <c r="F92" s="43"/>
    </row>
    <row r="93" spans="1:6" ht="20.399999999999999" x14ac:dyDescent="0.3">
      <c r="A93" s="23"/>
      <c r="B93" s="5"/>
      <c r="C93" s="43"/>
      <c r="D93" s="43"/>
      <c r="E93" s="43"/>
      <c r="F93" s="43"/>
    </row>
    <row r="94" spans="1:6" ht="20.399999999999999" x14ac:dyDescent="0.3">
      <c r="A94" s="23"/>
      <c r="B94" s="5"/>
      <c r="C94" s="43"/>
      <c r="D94" s="43"/>
      <c r="E94" s="43"/>
      <c r="F94" s="43"/>
    </row>
    <row r="95" spans="1:6" ht="20.399999999999999" x14ac:dyDescent="0.3">
      <c r="A95" s="23"/>
      <c r="B95" s="5"/>
      <c r="C95" s="43"/>
      <c r="D95" s="43"/>
      <c r="E95" s="43"/>
      <c r="F95" s="43"/>
    </row>
    <row r="96" spans="1:6" ht="20.399999999999999" x14ac:dyDescent="0.3">
      <c r="A96" s="23"/>
      <c r="B96" s="5"/>
      <c r="C96" s="43"/>
      <c r="D96" s="43"/>
      <c r="E96" s="43"/>
      <c r="F96" s="43"/>
    </row>
    <row r="97" spans="1:6" ht="20.399999999999999" x14ac:dyDescent="0.3">
      <c r="A97" s="23"/>
      <c r="B97" s="5"/>
      <c r="C97" s="43"/>
      <c r="D97" s="43"/>
      <c r="E97" s="43"/>
      <c r="F97" s="43"/>
    </row>
    <row r="98" spans="1:6" ht="20.399999999999999" x14ac:dyDescent="0.3">
      <c r="A98" s="23"/>
      <c r="B98" s="5"/>
      <c r="C98" s="43"/>
      <c r="D98" s="43"/>
      <c r="E98" s="43"/>
      <c r="F98" s="43"/>
    </row>
    <row r="99" spans="1:6" ht="20.399999999999999" x14ac:dyDescent="0.3">
      <c r="A99" s="23"/>
      <c r="B99" s="5"/>
      <c r="C99" s="43"/>
      <c r="D99" s="43"/>
      <c r="E99" s="43"/>
      <c r="F99" s="43"/>
    </row>
    <row r="100" spans="1:6" ht="20.399999999999999" x14ac:dyDescent="0.3">
      <c r="A100" s="23"/>
      <c r="B100" s="5"/>
      <c r="C100" s="43"/>
      <c r="D100" s="43"/>
      <c r="E100" s="43"/>
      <c r="F100" s="43"/>
    </row>
    <row r="101" spans="1:6" ht="20.399999999999999" x14ac:dyDescent="0.3">
      <c r="A101" s="23"/>
      <c r="B101" s="5"/>
      <c r="C101" s="43"/>
      <c r="D101" s="43"/>
      <c r="E101" s="43"/>
      <c r="F101" s="43"/>
    </row>
    <row r="102" spans="1:6" ht="20.399999999999999" x14ac:dyDescent="0.3">
      <c r="A102" s="23"/>
      <c r="B102" s="5"/>
      <c r="C102" s="43"/>
      <c r="D102" s="43"/>
      <c r="E102" s="43"/>
      <c r="F102" s="43"/>
    </row>
    <row r="103" spans="1:6" ht="20.399999999999999" x14ac:dyDescent="0.3">
      <c r="A103" s="23"/>
      <c r="B103" s="5"/>
      <c r="C103" s="43"/>
      <c r="D103" s="43"/>
      <c r="E103" s="43"/>
      <c r="F103" s="43"/>
    </row>
    <row r="104" spans="1:6" ht="20.399999999999999" x14ac:dyDescent="0.3">
      <c r="A104" s="23"/>
      <c r="B104" s="5"/>
      <c r="C104" s="43"/>
      <c r="D104" s="43"/>
      <c r="E104" s="43"/>
      <c r="F104" s="43"/>
    </row>
    <row r="105" spans="1:6" ht="20.399999999999999" x14ac:dyDescent="0.3">
      <c r="A105" s="23"/>
      <c r="B105" s="5"/>
      <c r="C105" s="43"/>
      <c r="D105" s="43"/>
      <c r="E105" s="43"/>
      <c r="F105" s="43"/>
    </row>
    <row r="106" spans="1:6" ht="20.399999999999999" x14ac:dyDescent="0.3">
      <c r="A106" s="23"/>
      <c r="B106" s="5"/>
      <c r="C106" s="43"/>
      <c r="D106" s="43"/>
      <c r="E106" s="43"/>
      <c r="F106" s="43"/>
    </row>
    <row r="107" spans="1:6" ht="20.399999999999999" x14ac:dyDescent="0.3">
      <c r="A107" s="23"/>
      <c r="B107" s="5"/>
      <c r="C107" s="43"/>
      <c r="D107" s="43"/>
      <c r="E107" s="43"/>
      <c r="F107" s="43"/>
    </row>
    <row r="108" spans="1:6" ht="20.399999999999999" x14ac:dyDescent="0.3">
      <c r="A108" s="23"/>
      <c r="B108" s="5"/>
      <c r="C108" s="43"/>
      <c r="D108" s="43"/>
      <c r="E108" s="43"/>
      <c r="F108" s="43"/>
    </row>
    <row r="109" spans="1:6" ht="20.399999999999999" x14ac:dyDescent="0.3">
      <c r="A109" s="23"/>
      <c r="B109" s="5"/>
      <c r="C109" s="43"/>
      <c r="D109" s="43"/>
      <c r="E109" s="43"/>
      <c r="F109" s="43"/>
    </row>
    <row r="110" spans="1:6" ht="20.399999999999999" x14ac:dyDescent="0.3">
      <c r="A110" s="23"/>
      <c r="B110" s="5"/>
      <c r="C110" s="43"/>
      <c r="D110" s="43"/>
      <c r="E110" s="43"/>
      <c r="F110" s="43"/>
    </row>
    <row r="111" spans="1:6" ht="20.399999999999999" x14ac:dyDescent="0.3">
      <c r="A111" s="23"/>
      <c r="B111" s="5"/>
      <c r="C111" s="43"/>
      <c r="D111" s="43"/>
      <c r="E111" s="43"/>
      <c r="F111" s="43"/>
    </row>
    <row r="112" spans="1:6" ht="20.399999999999999" x14ac:dyDescent="0.3">
      <c r="A112" s="23"/>
      <c r="B112" s="5"/>
      <c r="C112" s="43"/>
      <c r="D112" s="43"/>
      <c r="E112" s="43"/>
      <c r="F112" s="43"/>
    </row>
    <row r="113" spans="1:6" ht="20.399999999999999" x14ac:dyDescent="0.3">
      <c r="A113" s="23"/>
      <c r="B113" s="5"/>
      <c r="C113" s="43"/>
      <c r="D113" s="43"/>
      <c r="E113" s="43"/>
      <c r="F113" s="43"/>
    </row>
    <row r="114" spans="1:6" ht="20.399999999999999" x14ac:dyDescent="0.3">
      <c r="A114" s="23"/>
      <c r="B114" s="5"/>
      <c r="C114" s="43"/>
      <c r="D114" s="43"/>
      <c r="E114" s="43"/>
      <c r="F114" s="43"/>
    </row>
    <row r="115" spans="1:6" ht="20.399999999999999" x14ac:dyDescent="0.3">
      <c r="A115" s="23"/>
      <c r="B115" s="5"/>
      <c r="C115" s="43"/>
      <c r="D115" s="43"/>
      <c r="E115" s="43"/>
      <c r="F115" s="43"/>
    </row>
    <row r="116" spans="1:6" ht="20.399999999999999" x14ac:dyDescent="0.3">
      <c r="A116" s="23"/>
      <c r="B116" s="5"/>
      <c r="C116" s="43"/>
      <c r="D116" s="43"/>
      <c r="E116" s="43"/>
      <c r="F116" s="43"/>
    </row>
    <row r="117" spans="1:6" ht="20.399999999999999" x14ac:dyDescent="0.3">
      <c r="A117" s="23"/>
      <c r="B117" s="5"/>
      <c r="C117" s="43"/>
      <c r="D117" s="43"/>
      <c r="E117" s="43"/>
      <c r="F117" s="43"/>
    </row>
    <row r="118" spans="1:6" ht="20.399999999999999" x14ac:dyDescent="0.3">
      <c r="A118" s="23"/>
      <c r="B118" s="5"/>
      <c r="C118" s="43"/>
      <c r="D118" s="43"/>
      <c r="E118" s="43"/>
      <c r="F118" s="43"/>
    </row>
    <row r="119" spans="1:6" ht="20.399999999999999" x14ac:dyDescent="0.3">
      <c r="A119" s="23"/>
      <c r="B119" s="5"/>
      <c r="C119" s="43"/>
      <c r="D119" s="43"/>
      <c r="E119" s="43"/>
      <c r="F119" s="43"/>
    </row>
    <row r="120" spans="1:6" ht="20.399999999999999" x14ac:dyDescent="0.3">
      <c r="A120" s="23"/>
      <c r="B120" s="5"/>
      <c r="C120" s="43"/>
      <c r="D120" s="43"/>
      <c r="E120" s="43"/>
      <c r="F120" s="43"/>
    </row>
    <row r="121" spans="1:6" ht="20.399999999999999" x14ac:dyDescent="0.3">
      <c r="A121" s="23"/>
      <c r="B121" s="5"/>
      <c r="C121" s="43"/>
      <c r="D121" s="43"/>
      <c r="E121" s="43"/>
      <c r="F121" s="43"/>
    </row>
    <row r="122" spans="1:6" ht="20.399999999999999" x14ac:dyDescent="0.3">
      <c r="A122" s="23"/>
      <c r="B122" s="5"/>
      <c r="C122" s="43"/>
      <c r="D122" s="43"/>
      <c r="E122" s="43"/>
      <c r="F122" s="43"/>
    </row>
    <row r="123" spans="1:6" ht="20.399999999999999" x14ac:dyDescent="0.3">
      <c r="A123" s="23"/>
      <c r="B123" s="5"/>
      <c r="C123" s="43"/>
      <c r="D123" s="43"/>
      <c r="E123" s="43"/>
      <c r="F123" s="43"/>
    </row>
    <row r="124" spans="1:6" ht="20.399999999999999" x14ac:dyDescent="0.3">
      <c r="A124" s="23"/>
      <c r="B124" s="5"/>
      <c r="C124" s="43"/>
      <c r="D124" s="43"/>
      <c r="E124" s="43"/>
      <c r="F124" s="43"/>
    </row>
    <row r="125" spans="1:6" ht="20.399999999999999" x14ac:dyDescent="0.3">
      <c r="A125" s="23"/>
      <c r="B125" s="5"/>
      <c r="C125" s="43"/>
      <c r="D125" s="43"/>
      <c r="E125" s="43"/>
      <c r="F125" s="43"/>
    </row>
    <row r="126" spans="1:6" ht="20.399999999999999" x14ac:dyDescent="0.3">
      <c r="A126" s="23"/>
      <c r="B126" s="5"/>
      <c r="C126" s="43"/>
      <c r="D126" s="43"/>
      <c r="E126" s="43"/>
      <c r="F126" s="43"/>
    </row>
    <row r="127" spans="1:6" ht="20.399999999999999" x14ac:dyDescent="0.3">
      <c r="A127" s="23"/>
      <c r="B127" s="5"/>
      <c r="C127" s="43"/>
      <c r="D127" s="43"/>
      <c r="E127" s="43"/>
      <c r="F127" s="43"/>
    </row>
    <row r="128" spans="1:6" ht="20.399999999999999" x14ac:dyDescent="0.3">
      <c r="A128" s="23"/>
      <c r="B128" s="5"/>
      <c r="C128" s="43"/>
      <c r="D128" s="43"/>
      <c r="E128" s="43"/>
      <c r="F128" s="43"/>
    </row>
    <row r="129" spans="1:6" ht="20.399999999999999" x14ac:dyDescent="0.3">
      <c r="A129" s="23"/>
      <c r="B129" s="5"/>
      <c r="C129" s="43"/>
      <c r="D129" s="43"/>
      <c r="E129" s="43"/>
      <c r="F129" s="43"/>
    </row>
    <row r="130" spans="1:6" ht="20.399999999999999" x14ac:dyDescent="0.3">
      <c r="A130" s="23"/>
      <c r="B130" s="5"/>
      <c r="C130" s="43"/>
      <c r="D130" s="43"/>
      <c r="E130" s="43"/>
      <c r="F130" s="43"/>
    </row>
    <row r="131" spans="1:6" ht="20.399999999999999" x14ac:dyDescent="0.3">
      <c r="A131" s="23"/>
      <c r="B131" s="5"/>
      <c r="C131" s="43"/>
      <c r="D131" s="43"/>
      <c r="E131" s="43"/>
      <c r="F131" s="43"/>
    </row>
    <row r="132" spans="1:6" ht="20.399999999999999" x14ac:dyDescent="0.3">
      <c r="A132" s="23"/>
      <c r="B132" s="5"/>
      <c r="C132" s="43"/>
      <c r="D132" s="43"/>
      <c r="E132" s="43"/>
      <c r="F132" s="43"/>
    </row>
    <row r="133" spans="1:6" ht="20.399999999999999" x14ac:dyDescent="0.3">
      <c r="A133" s="23"/>
      <c r="B133" s="5"/>
      <c r="C133" s="43"/>
      <c r="D133" s="43"/>
      <c r="E133" s="43"/>
      <c r="F133" s="43"/>
    </row>
    <row r="134" spans="1:6" ht="20.399999999999999" x14ac:dyDescent="0.3">
      <c r="A134" s="23"/>
      <c r="B134" s="5"/>
      <c r="C134" s="43"/>
      <c r="D134" s="43"/>
      <c r="E134" s="43"/>
      <c r="F134" s="43"/>
    </row>
    <row r="135" spans="1:6" ht="20.399999999999999" x14ac:dyDescent="0.3">
      <c r="A135" s="23"/>
      <c r="B135" s="5"/>
      <c r="C135" s="43"/>
      <c r="D135" s="43"/>
      <c r="E135" s="43"/>
      <c r="F135" s="43"/>
    </row>
    <row r="136" spans="1:6" ht="20.399999999999999" x14ac:dyDescent="0.3">
      <c r="A136" s="23"/>
      <c r="B136" s="5"/>
      <c r="C136" s="43"/>
      <c r="D136" s="43"/>
      <c r="E136" s="43"/>
      <c r="F136" s="43"/>
    </row>
    <row r="137" spans="1:6" ht="20.399999999999999" x14ac:dyDescent="0.3">
      <c r="A137" s="23"/>
      <c r="B137" s="5"/>
      <c r="C137" s="43"/>
      <c r="D137" s="43"/>
      <c r="E137" s="43"/>
      <c r="F137" s="43"/>
    </row>
    <row r="138" spans="1:6" ht="20.399999999999999" x14ac:dyDescent="0.3">
      <c r="A138" s="23"/>
      <c r="B138" s="5"/>
      <c r="C138" s="43"/>
      <c r="D138" s="43"/>
      <c r="E138" s="43"/>
      <c r="F138" s="43"/>
    </row>
    <row r="139" spans="1:6" ht="20.399999999999999" x14ac:dyDescent="0.3">
      <c r="A139" s="23"/>
      <c r="B139" s="5"/>
      <c r="C139" s="43"/>
      <c r="D139" s="43"/>
      <c r="E139" s="43"/>
      <c r="F139" s="43"/>
    </row>
    <row r="140" spans="1:6" ht="20.399999999999999" x14ac:dyDescent="0.3">
      <c r="A140" s="23"/>
      <c r="B140" s="5"/>
      <c r="C140" s="43"/>
      <c r="D140" s="43"/>
      <c r="E140" s="43"/>
      <c r="F140" s="43"/>
    </row>
    <row r="141" spans="1:6" ht="20.399999999999999" x14ac:dyDescent="0.3">
      <c r="A141" s="23"/>
      <c r="B141" s="5"/>
      <c r="C141" s="43"/>
      <c r="D141" s="43"/>
      <c r="E141" s="43"/>
      <c r="F141" s="43"/>
    </row>
    <row r="142" spans="1:6" ht="20.399999999999999" x14ac:dyDescent="0.3">
      <c r="A142" s="23"/>
      <c r="B142" s="5"/>
      <c r="C142" s="43"/>
      <c r="D142" s="43"/>
      <c r="E142" s="43"/>
      <c r="F142" s="43"/>
    </row>
    <row r="143" spans="1:6" ht="20.399999999999999" x14ac:dyDescent="0.3">
      <c r="A143" s="23"/>
      <c r="B143" s="5"/>
      <c r="C143" s="43"/>
      <c r="D143" s="43"/>
      <c r="E143" s="43"/>
      <c r="F143" s="43"/>
    </row>
    <row r="144" spans="1:6" ht="20.399999999999999" x14ac:dyDescent="0.3">
      <c r="A144" s="23"/>
      <c r="B144" s="5"/>
      <c r="C144" s="43"/>
      <c r="D144" s="43"/>
      <c r="E144" s="43"/>
      <c r="F144" s="43"/>
    </row>
    <row r="145" spans="1:6" ht="20.399999999999999" x14ac:dyDescent="0.3">
      <c r="A145" s="23"/>
      <c r="B145" s="5"/>
      <c r="C145" s="43"/>
      <c r="D145" s="43"/>
      <c r="E145" s="43"/>
      <c r="F145" s="43"/>
    </row>
    <row r="146" spans="1:6" ht="20.399999999999999" x14ac:dyDescent="0.3">
      <c r="A146" s="23"/>
      <c r="B146" s="5"/>
      <c r="C146" s="43"/>
      <c r="D146" s="43"/>
      <c r="E146" s="43"/>
      <c r="F146" s="43"/>
    </row>
    <row r="147" spans="1:6" ht="20.399999999999999" x14ac:dyDescent="0.3">
      <c r="A147" s="23"/>
      <c r="B147" s="5"/>
      <c r="C147" s="43"/>
      <c r="D147" s="43"/>
      <c r="E147" s="43"/>
      <c r="F147" s="43"/>
    </row>
    <row r="148" spans="1:6" ht="20.399999999999999" x14ac:dyDescent="0.3">
      <c r="A148" s="23"/>
      <c r="B148" s="5"/>
      <c r="C148" s="43"/>
      <c r="D148" s="43"/>
      <c r="E148" s="43"/>
      <c r="F148" s="43"/>
    </row>
    <row r="149" spans="1:6" ht="20.399999999999999" x14ac:dyDescent="0.3">
      <c r="A149" s="23"/>
      <c r="B149" s="5"/>
      <c r="C149" s="43"/>
      <c r="D149" s="43"/>
      <c r="E149" s="43"/>
      <c r="F149" s="43"/>
    </row>
    <row r="150" spans="1:6" ht="20.399999999999999" x14ac:dyDescent="0.3">
      <c r="A150" s="23"/>
      <c r="B150" s="5"/>
      <c r="C150" s="43"/>
      <c r="D150" s="43"/>
      <c r="E150" s="43"/>
      <c r="F150" s="43"/>
    </row>
    <row r="151" spans="1:6" ht="20.399999999999999" x14ac:dyDescent="0.3">
      <c r="A151" s="23"/>
      <c r="B151" s="5"/>
      <c r="C151" s="43"/>
      <c r="D151" s="43"/>
      <c r="E151" s="43"/>
      <c r="F151" s="43"/>
    </row>
    <row r="152" spans="1:6" ht="20.399999999999999" x14ac:dyDescent="0.3">
      <c r="A152" s="23"/>
      <c r="B152" s="5"/>
      <c r="C152" s="43"/>
      <c r="D152" s="43"/>
      <c r="E152" s="43"/>
      <c r="F152" s="43"/>
    </row>
    <row r="153" spans="1:6" ht="20.399999999999999" x14ac:dyDescent="0.3">
      <c r="A153" s="23"/>
      <c r="B153" s="5"/>
      <c r="C153" s="43"/>
      <c r="D153" s="43"/>
      <c r="E153" s="43"/>
      <c r="F153" s="43"/>
    </row>
    <row r="154" spans="1:6" ht="20.399999999999999" x14ac:dyDescent="0.3">
      <c r="A154" s="23"/>
      <c r="B154" s="5"/>
      <c r="C154" s="43"/>
      <c r="D154" s="43"/>
      <c r="E154" s="43"/>
      <c r="F154" s="43"/>
    </row>
    <row r="155" spans="1:6" ht="20.399999999999999" x14ac:dyDescent="0.3">
      <c r="A155" s="23"/>
      <c r="B155" s="5"/>
      <c r="C155" s="43"/>
      <c r="D155" s="43"/>
      <c r="E155" s="43"/>
      <c r="F155" s="43"/>
    </row>
    <row r="156" spans="1:6" ht="20.399999999999999" x14ac:dyDescent="0.3">
      <c r="A156" s="23"/>
      <c r="B156" s="5"/>
      <c r="C156" s="43"/>
      <c r="D156" s="43"/>
      <c r="E156" s="43"/>
      <c r="F156" s="43"/>
    </row>
    <row r="157" spans="1:6" ht="20.399999999999999" x14ac:dyDescent="0.3">
      <c r="A157" s="23"/>
      <c r="B157" s="5"/>
      <c r="C157" s="43"/>
      <c r="D157" s="43"/>
      <c r="E157" s="43"/>
      <c r="F157" s="43"/>
    </row>
    <row r="158" spans="1:6" ht="20.399999999999999" x14ac:dyDescent="0.3">
      <c r="A158" s="23"/>
      <c r="B158" s="5"/>
      <c r="C158" s="43"/>
      <c r="D158" s="43"/>
      <c r="E158" s="43"/>
      <c r="F158" s="43"/>
    </row>
    <row r="159" spans="1:6" ht="20.399999999999999" x14ac:dyDescent="0.3">
      <c r="A159" s="23"/>
      <c r="B159" s="5"/>
      <c r="C159" s="43"/>
      <c r="D159" s="43"/>
      <c r="E159" s="43"/>
      <c r="F159" s="43"/>
    </row>
    <row r="160" spans="1:6" ht="20.399999999999999" x14ac:dyDescent="0.3">
      <c r="A160" s="23"/>
      <c r="B160" s="5"/>
      <c r="C160" s="43"/>
      <c r="D160" s="43"/>
      <c r="E160" s="43"/>
      <c r="F160" s="43"/>
    </row>
    <row r="161" spans="1:6" ht="20.399999999999999" x14ac:dyDescent="0.3">
      <c r="A161" s="23"/>
      <c r="B161" s="5"/>
      <c r="C161" s="43"/>
      <c r="D161" s="43"/>
      <c r="E161" s="43"/>
      <c r="F161" s="43"/>
    </row>
    <row r="162" spans="1:6" ht="20.399999999999999" x14ac:dyDescent="0.3">
      <c r="A162" s="23"/>
      <c r="B162" s="5"/>
      <c r="C162" s="43"/>
      <c r="D162" s="43"/>
      <c r="E162" s="43"/>
      <c r="F162" s="43"/>
    </row>
    <row r="163" spans="1:6" ht="20.399999999999999" x14ac:dyDescent="0.3">
      <c r="A163" s="23"/>
      <c r="B163" s="5"/>
      <c r="C163" s="43"/>
      <c r="D163" s="43"/>
      <c r="E163" s="43"/>
      <c r="F163" s="43"/>
    </row>
    <row r="164" spans="1:6" ht="20.399999999999999" x14ac:dyDescent="0.3">
      <c r="A164" s="23"/>
      <c r="B164" s="5"/>
      <c r="C164" s="43"/>
      <c r="D164" s="43"/>
      <c r="E164" s="43"/>
      <c r="F164" s="43"/>
    </row>
    <row r="165" spans="1:6" ht="20.399999999999999" x14ac:dyDescent="0.3">
      <c r="A165" s="23"/>
      <c r="B165" s="5"/>
      <c r="C165" s="43"/>
      <c r="D165" s="43"/>
      <c r="E165" s="43"/>
      <c r="F165" s="43"/>
    </row>
    <row r="166" spans="1:6" ht="20.399999999999999" x14ac:dyDescent="0.3">
      <c r="A166" s="23"/>
      <c r="B166" s="5"/>
      <c r="C166" s="43"/>
      <c r="D166" s="43"/>
      <c r="E166" s="43"/>
      <c r="F166" s="43"/>
    </row>
    <row r="167" spans="1:6" ht="20.399999999999999" x14ac:dyDescent="0.3">
      <c r="A167" s="23"/>
      <c r="B167" s="5"/>
      <c r="C167" s="43"/>
      <c r="D167" s="43"/>
      <c r="E167" s="43"/>
      <c r="F167" s="43"/>
    </row>
    <row r="168" spans="1:6" ht="20.399999999999999" x14ac:dyDescent="0.3">
      <c r="A168" s="23"/>
      <c r="B168" s="5"/>
      <c r="C168" s="43"/>
      <c r="D168" s="43"/>
      <c r="E168" s="43"/>
      <c r="F168" s="43"/>
    </row>
    <row r="169" spans="1:6" ht="20.399999999999999" x14ac:dyDescent="0.3">
      <c r="A169" s="23"/>
      <c r="B169" s="5"/>
      <c r="C169" s="43"/>
      <c r="D169" s="43"/>
      <c r="E169" s="43"/>
      <c r="F169" s="43"/>
    </row>
    <row r="170" spans="1:6" ht="20.399999999999999" x14ac:dyDescent="0.3">
      <c r="A170" s="23"/>
      <c r="B170" s="5"/>
      <c r="C170" s="43"/>
      <c r="D170" s="43"/>
      <c r="E170" s="43"/>
      <c r="F170" s="43"/>
    </row>
    <row r="171" spans="1:6" ht="20.399999999999999" x14ac:dyDescent="0.3">
      <c r="A171" s="23"/>
      <c r="B171" s="5"/>
      <c r="C171" s="43"/>
      <c r="D171" s="43"/>
      <c r="E171" s="43"/>
      <c r="F171" s="43"/>
    </row>
    <row r="172" spans="1:6" ht="20.399999999999999" x14ac:dyDescent="0.3">
      <c r="A172" s="23"/>
      <c r="B172" s="5"/>
      <c r="C172" s="43"/>
      <c r="D172" s="43"/>
      <c r="E172" s="43"/>
      <c r="F172" s="43"/>
    </row>
    <row r="173" spans="1:6" ht="20.399999999999999" x14ac:dyDescent="0.3">
      <c r="A173" s="23"/>
      <c r="B173" s="5"/>
      <c r="C173" s="43"/>
      <c r="D173" s="43"/>
      <c r="E173" s="43"/>
      <c r="F173" s="43"/>
    </row>
    <row r="174" spans="1:6" ht="20.399999999999999" x14ac:dyDescent="0.3">
      <c r="A174" s="23"/>
      <c r="B174" s="5"/>
      <c r="C174" s="43"/>
      <c r="D174" s="43"/>
      <c r="E174" s="43"/>
      <c r="F174" s="43"/>
    </row>
    <row r="175" spans="1:6" ht="20.399999999999999" x14ac:dyDescent="0.3">
      <c r="A175" s="23"/>
      <c r="B175" s="5"/>
      <c r="C175" s="43"/>
      <c r="D175" s="43"/>
      <c r="E175" s="43"/>
      <c r="F175" s="43"/>
    </row>
    <row r="176" spans="1:6" ht="20.399999999999999" x14ac:dyDescent="0.3">
      <c r="A176" s="23"/>
      <c r="B176" s="5"/>
      <c r="C176" s="43"/>
      <c r="D176" s="43"/>
      <c r="E176" s="43"/>
      <c r="F176" s="43"/>
    </row>
    <row r="177" spans="1:6" ht="20.399999999999999" x14ac:dyDescent="0.3">
      <c r="A177" s="23"/>
      <c r="B177" s="5"/>
      <c r="C177" s="43"/>
      <c r="D177" s="43"/>
      <c r="E177" s="43"/>
      <c r="F177" s="43"/>
    </row>
    <row r="178" spans="1:6" ht="20.399999999999999" x14ac:dyDescent="0.3">
      <c r="A178" s="23"/>
      <c r="B178" s="5"/>
      <c r="C178" s="43"/>
      <c r="D178" s="43"/>
      <c r="E178" s="43"/>
      <c r="F178" s="43"/>
    </row>
    <row r="179" spans="1:6" ht="20.399999999999999" x14ac:dyDescent="0.3">
      <c r="A179" s="23"/>
      <c r="B179" s="5"/>
      <c r="C179" s="43"/>
      <c r="D179" s="43"/>
      <c r="E179" s="43"/>
      <c r="F179" s="43"/>
    </row>
    <row r="180" spans="1:6" ht="20.399999999999999" x14ac:dyDescent="0.3">
      <c r="A180" s="23"/>
      <c r="B180" s="5"/>
      <c r="C180" s="43"/>
      <c r="D180" s="43"/>
      <c r="E180" s="43"/>
      <c r="F180" s="43"/>
    </row>
    <row r="181" spans="1:6" ht="20.399999999999999" x14ac:dyDescent="0.3">
      <c r="A181" s="23"/>
      <c r="B181" s="5"/>
      <c r="C181" s="43"/>
      <c r="D181" s="43"/>
      <c r="E181" s="43"/>
      <c r="F181" s="43"/>
    </row>
    <row r="182" spans="1:6" ht="20.399999999999999" x14ac:dyDescent="0.3">
      <c r="A182" s="23"/>
      <c r="B182" s="5"/>
      <c r="C182" s="43"/>
      <c r="D182" s="43"/>
      <c r="E182" s="43"/>
      <c r="F182" s="43"/>
    </row>
    <row r="183" spans="1:6" ht="20.399999999999999" x14ac:dyDescent="0.3">
      <c r="A183" s="23"/>
      <c r="B183" s="5"/>
      <c r="C183" s="43"/>
      <c r="D183" s="43"/>
      <c r="E183" s="43"/>
      <c r="F183" s="43"/>
    </row>
    <row r="184" spans="1:6" ht="20.399999999999999" x14ac:dyDescent="0.3">
      <c r="A184" s="23"/>
      <c r="B184" s="5"/>
      <c r="C184" s="43"/>
      <c r="D184" s="43"/>
      <c r="E184" s="43"/>
      <c r="F184" s="43"/>
    </row>
    <row r="185" spans="1:6" ht="20.399999999999999" x14ac:dyDescent="0.3">
      <c r="A185" s="23"/>
      <c r="B185" s="5"/>
      <c r="C185" s="43"/>
      <c r="D185" s="43"/>
      <c r="E185" s="43"/>
      <c r="F185" s="43"/>
    </row>
    <row r="186" spans="1:6" ht="20.399999999999999" x14ac:dyDescent="0.3">
      <c r="A186" s="23"/>
      <c r="B186" s="5"/>
      <c r="C186" s="43"/>
      <c r="D186" s="43"/>
      <c r="E186" s="43"/>
      <c r="F186" s="43"/>
    </row>
    <row r="187" spans="1:6" ht="20.399999999999999" x14ac:dyDescent="0.3">
      <c r="A187" s="23"/>
      <c r="B187" s="5"/>
      <c r="C187" s="43"/>
      <c r="D187" s="43"/>
      <c r="E187" s="43"/>
      <c r="F187" s="43"/>
    </row>
    <row r="188" spans="1:6" ht="20.399999999999999" x14ac:dyDescent="0.3">
      <c r="A188" s="23"/>
      <c r="B188" s="5"/>
      <c r="C188" s="43"/>
      <c r="D188" s="43"/>
      <c r="E188" s="43"/>
      <c r="F188" s="43"/>
    </row>
    <row r="189" spans="1:6" ht="20.399999999999999" x14ac:dyDescent="0.3">
      <c r="A189" s="23"/>
      <c r="B189" s="5"/>
      <c r="C189" s="43"/>
      <c r="D189" s="43"/>
      <c r="E189" s="43"/>
      <c r="F189" s="43"/>
    </row>
    <row r="190" spans="1:6" ht="20.399999999999999" x14ac:dyDescent="0.3">
      <c r="A190" s="23"/>
      <c r="B190" s="5"/>
      <c r="C190" s="43"/>
      <c r="D190" s="43"/>
      <c r="E190" s="43"/>
      <c r="F190" s="43"/>
    </row>
    <row r="191" spans="1:6" ht="20.399999999999999" x14ac:dyDescent="0.3">
      <c r="A191" s="23"/>
      <c r="B191" s="5"/>
      <c r="C191" s="43"/>
      <c r="D191" s="43"/>
      <c r="E191" s="43"/>
      <c r="F191" s="43"/>
    </row>
    <row r="192" spans="1:6" ht="20.399999999999999" x14ac:dyDescent="0.3">
      <c r="A192" s="23"/>
      <c r="B192" s="5"/>
      <c r="C192" s="43"/>
      <c r="D192" s="43"/>
      <c r="E192" s="43"/>
      <c r="F192" s="43"/>
    </row>
    <row r="193" spans="1:7" ht="20.399999999999999" x14ac:dyDescent="0.3">
      <c r="A193" s="23"/>
      <c r="B193" s="5"/>
      <c r="C193" s="43"/>
      <c r="D193" s="43"/>
      <c r="E193" s="43"/>
      <c r="F193" s="43"/>
    </row>
    <row r="194" spans="1:7" ht="20.399999999999999" x14ac:dyDescent="0.3">
      <c r="A194" s="23"/>
      <c r="B194" s="5"/>
      <c r="C194" s="43"/>
      <c r="D194" s="43"/>
      <c r="E194" s="43"/>
      <c r="F194" s="43"/>
    </row>
    <row r="195" spans="1:7" ht="20.399999999999999" x14ac:dyDescent="0.3">
      <c r="A195" s="23"/>
      <c r="B195" s="5"/>
      <c r="C195" s="43"/>
      <c r="D195" s="43"/>
      <c r="E195" s="43"/>
      <c r="F195" s="43"/>
    </row>
    <row r="196" spans="1:7" ht="20.399999999999999" x14ac:dyDescent="0.3">
      <c r="A196" s="23"/>
      <c r="B196" s="5"/>
      <c r="C196" s="43"/>
      <c r="D196" s="43"/>
      <c r="E196" s="43"/>
      <c r="F196" s="43"/>
    </row>
    <row r="197" spans="1:7" ht="20.399999999999999" x14ac:dyDescent="0.3">
      <c r="A197" s="23"/>
      <c r="B197" s="5"/>
      <c r="C197" s="43"/>
      <c r="D197" s="43"/>
      <c r="E197" s="43"/>
      <c r="F197" s="43"/>
    </row>
    <row r="198" spans="1:7" ht="20.399999999999999" x14ac:dyDescent="0.3">
      <c r="A198" s="23"/>
      <c r="B198" s="5"/>
      <c r="C198" s="43"/>
      <c r="D198" s="43"/>
      <c r="E198" s="43"/>
      <c r="F198" s="43"/>
    </row>
    <row r="199" spans="1:7" ht="20.399999999999999" x14ac:dyDescent="0.3">
      <c r="A199" s="23"/>
      <c r="B199" s="5"/>
      <c r="C199" s="43"/>
      <c r="D199" s="43"/>
      <c r="E199" s="43"/>
      <c r="F199" s="43"/>
    </row>
    <row r="200" spans="1:7" ht="20.399999999999999" x14ac:dyDescent="0.3">
      <c r="A200" s="23"/>
      <c r="B200" s="5"/>
      <c r="C200" s="43"/>
      <c r="D200" s="43"/>
      <c r="E200" s="43"/>
      <c r="F200" s="43"/>
    </row>
    <row r="201" spans="1:7" ht="20.399999999999999" x14ac:dyDescent="0.3">
      <c r="A201" s="23"/>
      <c r="B201" s="5"/>
      <c r="C201" s="43"/>
      <c r="D201" s="43"/>
      <c r="E201" s="43"/>
      <c r="F201" s="43"/>
    </row>
    <row r="202" spans="1:7" ht="20.399999999999999" x14ac:dyDescent="0.3">
      <c r="A202" s="23"/>
      <c r="B202" s="5"/>
      <c r="C202" s="43"/>
      <c r="D202" s="43"/>
      <c r="E202" s="43"/>
      <c r="F202" s="43"/>
    </row>
    <row r="203" spans="1:7" ht="20.399999999999999" x14ac:dyDescent="0.3">
      <c r="A203" s="23"/>
      <c r="B203" s="5"/>
      <c r="C203" s="43"/>
      <c r="D203" s="43"/>
      <c r="E203" s="43"/>
      <c r="F203" s="43"/>
    </row>
    <row r="204" spans="1:7" ht="20.399999999999999" x14ac:dyDescent="0.3">
      <c r="A204" s="23"/>
      <c r="B204" s="5"/>
      <c r="C204" s="43"/>
      <c r="D204" s="43"/>
      <c r="E204" s="43"/>
      <c r="F204" s="43"/>
    </row>
    <row r="205" spans="1:7" ht="20.399999999999999" x14ac:dyDescent="0.3">
      <c r="A205" s="23"/>
      <c r="B205" s="5"/>
      <c r="C205" s="43"/>
      <c r="D205" s="43"/>
      <c r="E205" s="43"/>
      <c r="F205" s="43"/>
    </row>
    <row r="206" spans="1:7" ht="20.399999999999999" x14ac:dyDescent="0.3">
      <c r="A206" s="23"/>
      <c r="B206" s="5"/>
      <c r="C206" s="43"/>
      <c r="D206" s="43"/>
      <c r="E206" s="43"/>
      <c r="F206" s="43"/>
    </row>
    <row r="207" spans="1:7" x14ac:dyDescent="0.3">
      <c r="A207" s="8"/>
      <c r="B207" s="5"/>
      <c r="C207" s="5"/>
      <c r="D207" s="5"/>
      <c r="E207" s="5"/>
      <c r="F207" s="5"/>
    </row>
    <row r="208" spans="1:7" ht="20.399999999999999" x14ac:dyDescent="0.3">
      <c r="A208" s="8"/>
      <c r="B208" s="44" t="s">
        <v>264</v>
      </c>
      <c r="C208" s="44" t="s">
        <v>265</v>
      </c>
      <c r="D208" s="44"/>
      <c r="E208" s="44"/>
      <c r="F208" t="s">
        <v>264</v>
      </c>
      <c r="G208" t="s">
        <v>265</v>
      </c>
    </row>
    <row r="209" spans="1:10" ht="21" x14ac:dyDescent="0.4">
      <c r="A209" s="8"/>
      <c r="B209" s="45" t="s">
        <v>266</v>
      </c>
      <c r="C209" s="45" t="s">
        <v>267</v>
      </c>
      <c r="D209" s="45"/>
      <c r="E209" s="45"/>
      <c r="F209" t="s">
        <v>266</v>
      </c>
      <c r="H209" t="str">
        <f>IF(NOT(ISBLANK(F209)),F209,IF(NOT(ISBLANK(G209)),"     "&amp;G209,FALSE))</f>
        <v>Afectación Económica o presupuestal</v>
      </c>
      <c r="I209" t="s">
        <v>266</v>
      </c>
      <c r="J209" t="str">
        <f>IF(NOT(ISERROR(MATCH(I209,_xlfn.ANCHORARRAY(B220),0))),H222&amp;"Por favor no seleccionar los criterios de impacto",I209)</f>
        <v>❌Por favor no seleccionar los criterios de impacto</v>
      </c>
    </row>
    <row r="210" spans="1:10" ht="21" x14ac:dyDescent="0.4">
      <c r="A210" s="8"/>
      <c r="B210" s="45" t="s">
        <v>266</v>
      </c>
      <c r="C210" s="45" t="s">
        <v>268</v>
      </c>
      <c r="D210" s="45"/>
      <c r="E210" s="45"/>
      <c r="G210" t="s">
        <v>267</v>
      </c>
      <c r="H210" t="str">
        <f t="shared" ref="H210:H220" si="0">IF(NOT(ISBLANK(F210)),F210,IF(NOT(ISBLANK(G210)),"     "&amp;G210,FALSE))</f>
        <v xml:space="preserve">     Afectación menor a 10 SMLMV .</v>
      </c>
    </row>
    <row r="211" spans="1:10" ht="21" x14ac:dyDescent="0.4">
      <c r="A211" s="8"/>
      <c r="B211" s="45" t="s">
        <v>266</v>
      </c>
      <c r="C211" s="45" t="s">
        <v>269</v>
      </c>
      <c r="D211" s="45"/>
      <c r="E211" s="45"/>
      <c r="G211" t="s">
        <v>268</v>
      </c>
      <c r="H211" t="str">
        <f t="shared" si="0"/>
        <v xml:space="preserve">     Entre 10 y 50 SMLMV </v>
      </c>
    </row>
    <row r="212" spans="1:10" ht="21" x14ac:dyDescent="0.4">
      <c r="A212" s="8"/>
      <c r="B212" s="45" t="s">
        <v>266</v>
      </c>
      <c r="C212" s="45" t="s">
        <v>270</v>
      </c>
      <c r="D212" s="45"/>
      <c r="E212" s="45"/>
      <c r="G212" t="s">
        <v>269</v>
      </c>
      <c r="H212" t="str">
        <f t="shared" si="0"/>
        <v xml:space="preserve">     Entre 50 y 100 SMLMV </v>
      </c>
    </row>
    <row r="213" spans="1:10" ht="21" x14ac:dyDescent="0.4">
      <c r="A213" s="8"/>
      <c r="B213" s="45" t="s">
        <v>266</v>
      </c>
      <c r="C213" s="45" t="s">
        <v>271</v>
      </c>
      <c r="D213" s="45"/>
      <c r="E213" s="45"/>
      <c r="G213" t="s">
        <v>270</v>
      </c>
      <c r="H213" t="str">
        <f t="shared" si="0"/>
        <v xml:space="preserve">     Entre 100 y 500 SMLMV </v>
      </c>
    </row>
    <row r="214" spans="1:10" ht="21" x14ac:dyDescent="0.4">
      <c r="A214" s="8"/>
      <c r="B214" s="45" t="s">
        <v>272</v>
      </c>
      <c r="C214" s="45" t="s">
        <v>273</v>
      </c>
      <c r="D214" s="45"/>
      <c r="E214" s="45"/>
      <c r="G214" t="s">
        <v>271</v>
      </c>
      <c r="H214" t="str">
        <f t="shared" si="0"/>
        <v xml:space="preserve">     Mayor a 500 SMLMV </v>
      </c>
    </row>
    <row r="215" spans="1:10" ht="21" x14ac:dyDescent="0.4">
      <c r="A215" s="8"/>
      <c r="B215" s="45" t="s">
        <v>272</v>
      </c>
      <c r="C215" s="45" t="s">
        <v>274</v>
      </c>
      <c r="D215" s="45"/>
      <c r="E215" s="45"/>
      <c r="F215" t="s">
        <v>272</v>
      </c>
      <c r="H215" t="str">
        <f t="shared" si="0"/>
        <v>Pérdida Reputacional</v>
      </c>
    </row>
    <row r="216" spans="1:10" ht="21" x14ac:dyDescent="0.4">
      <c r="A216" s="8"/>
      <c r="B216" s="45" t="s">
        <v>272</v>
      </c>
      <c r="C216" s="45" t="s">
        <v>275</v>
      </c>
      <c r="D216" s="45"/>
      <c r="E216" s="45"/>
      <c r="G216" t="s">
        <v>273</v>
      </c>
      <c r="H216" t="str">
        <f t="shared" si="0"/>
        <v xml:space="preserve">     El riesgo afecta la imagen de alguna área de la organización</v>
      </c>
    </row>
    <row r="217" spans="1:10" ht="21" x14ac:dyDescent="0.4">
      <c r="A217" s="8"/>
      <c r="B217" s="45" t="s">
        <v>272</v>
      </c>
      <c r="C217" s="45" t="s">
        <v>276</v>
      </c>
      <c r="D217" s="45"/>
      <c r="E217" s="45"/>
      <c r="G217" t="s">
        <v>274</v>
      </c>
      <c r="H217" t="str">
        <f t="shared" si="0"/>
        <v xml:space="preserve">     El riesgo afecta la imagen de la entidad internamente, de conocimiento general, nivel interno, de junta dircetiva y accionistas y/o de provedores</v>
      </c>
    </row>
    <row r="218" spans="1:10" ht="21" x14ac:dyDescent="0.4">
      <c r="A218" s="8"/>
      <c r="B218" s="45" t="s">
        <v>272</v>
      </c>
      <c r="C218" s="45" t="s">
        <v>277</v>
      </c>
      <c r="D218" s="45"/>
      <c r="E218" s="45"/>
      <c r="G218" t="s">
        <v>275</v>
      </c>
      <c r="H218" t="str">
        <f t="shared" si="0"/>
        <v xml:space="preserve">     El riesgo afecta la imagen de la entidad con algunos usuarios de relevancia frente al logro de los objetivos</v>
      </c>
    </row>
    <row r="219" spans="1:10" x14ac:dyDescent="0.3">
      <c r="A219" s="8"/>
      <c r="B219" s="6"/>
      <c r="C219" s="6"/>
      <c r="D219" s="6"/>
      <c r="E219" s="6"/>
      <c r="G219" t="s">
        <v>276</v>
      </c>
      <c r="H219" t="str">
        <f t="shared" si="0"/>
        <v xml:space="preserve">     El riesgo afecta la imagen de de la entidad con efecto publicitario sostenido a nivel de sector administrativo, nivel departamental o municipal</v>
      </c>
    </row>
    <row r="220" spans="1:10" x14ac:dyDescent="0.3">
      <c r="A220" s="8"/>
      <c r="B220" s="6" t="str" cm="1">
        <f t="array" ref="B220:B222">_xlfn.UNIQUE(Tabla13[[#All],[Criterios]])</f>
        <v>Criterios</v>
      </c>
      <c r="C220" s="6"/>
      <c r="D220" s="6"/>
      <c r="E220" s="6"/>
      <c r="G220" t="s">
        <v>277</v>
      </c>
      <c r="H220" t="str">
        <f t="shared" si="0"/>
        <v xml:space="preserve">     El riesgo afecta la imagen de la entidad a nivel nacional, con efecto publicitarios sostenible a nivel país</v>
      </c>
    </row>
    <row r="221" spans="1:10" x14ac:dyDescent="0.3">
      <c r="A221" s="8"/>
      <c r="B221" s="6" t="str">
        <v>Afectación Económica o presupuestal</v>
      </c>
      <c r="C221" s="6"/>
      <c r="D221" s="6"/>
      <c r="E221" s="6"/>
    </row>
    <row r="222" spans="1:10" x14ac:dyDescent="0.3">
      <c r="B222" s="6" t="str">
        <v>Pérdida Reputacional</v>
      </c>
      <c r="C222" s="6"/>
      <c r="D222" s="6"/>
      <c r="E222" s="6"/>
      <c r="H222" s="7" t="s">
        <v>278</v>
      </c>
    </row>
    <row r="223" spans="1:10" x14ac:dyDescent="0.3">
      <c r="B223" s="4"/>
      <c r="C223" s="4"/>
      <c r="D223" s="4"/>
      <c r="E223" s="4"/>
      <c r="H223" s="7" t="s">
        <v>279</v>
      </c>
    </row>
    <row r="224" spans="1:10" x14ac:dyDescent="0.3">
      <c r="B224" s="4"/>
      <c r="C224" s="4"/>
      <c r="D224" s="4"/>
      <c r="E224" s="4"/>
    </row>
    <row r="225" spans="2:6" x14ac:dyDescent="0.3">
      <c r="B225" s="4"/>
      <c r="C225" s="4"/>
      <c r="D225" s="4"/>
      <c r="E225" s="4"/>
    </row>
    <row r="226" spans="2:6" x14ac:dyDescent="0.3">
      <c r="B226" s="4"/>
      <c r="C226" s="4"/>
      <c r="D226" s="4"/>
      <c r="E226" s="4"/>
      <c r="F226" s="4"/>
    </row>
    <row r="227" spans="2:6" x14ac:dyDescent="0.3">
      <c r="B227" s="4"/>
      <c r="C227" s="4"/>
      <c r="D227" s="4"/>
      <c r="E227" s="4"/>
      <c r="F227" s="4"/>
    </row>
    <row r="228" spans="2:6" x14ac:dyDescent="0.3">
      <c r="B228" s="4"/>
      <c r="C228" s="4"/>
      <c r="D228" s="4"/>
      <c r="E228" s="4"/>
      <c r="F228" s="4"/>
    </row>
    <row r="229" spans="2:6" x14ac:dyDescent="0.3">
      <c r="B229" s="4"/>
      <c r="C229" s="4"/>
      <c r="D229" s="4"/>
      <c r="E229" s="4"/>
      <c r="F229" s="4"/>
    </row>
    <row r="230" spans="2:6" x14ac:dyDescent="0.3">
      <c r="B230" s="4"/>
      <c r="C230" s="4"/>
      <c r="D230" s="4"/>
      <c r="E230" s="4"/>
      <c r="F230" s="4"/>
    </row>
    <row r="231" spans="2:6" x14ac:dyDescent="0.3">
      <c r="B231" s="4"/>
      <c r="C231" s="4"/>
      <c r="D231" s="4"/>
      <c r="E231" s="4"/>
      <c r="F231" s="4"/>
    </row>
  </sheetData>
  <mergeCells count="6">
    <mergeCell ref="B28:B33"/>
    <mergeCell ref="B1:C1"/>
    <mergeCell ref="B4:B9"/>
    <mergeCell ref="B10:B15"/>
    <mergeCell ref="B16:B21"/>
    <mergeCell ref="B22:B27"/>
  </mergeCells>
  <dataValidations count="1">
    <dataValidation type="list" allowBlank="1" showInputMessage="1" showErrorMessage="1" sqref="I209" xr:uid="{12CDEB05-1AE8-46D6-B633-E3EC0DBC5026}">
      <formula1>$H$209:$H$220</formula1>
    </dataValidation>
  </dataValidations>
  <pageMargins left="0.7" right="0.7" top="0.75" bottom="0.75" header="0.3" footer="0.3"/>
  <pageSetup orientation="portrait" r:id="rId2"/>
  <tableParts count="1">
    <tablePart r:id="rId3"/>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7" tint="-0.249977111117893"/>
  </sheetPr>
  <dimension ref="B1:F21"/>
  <sheetViews>
    <sheetView topLeftCell="A8" zoomScale="120" zoomScaleNormal="120" workbookViewId="0">
      <selection activeCell="H20" sqref="H20"/>
    </sheetView>
  </sheetViews>
  <sheetFormatPr baseColWidth="10" defaultColWidth="14.33203125" defaultRowHeight="13.8" x14ac:dyDescent="0.3"/>
  <cols>
    <col min="1" max="2" width="14.33203125" style="10"/>
    <col min="3" max="3" width="17" style="10" customWidth="1"/>
    <col min="4" max="4" width="14.33203125" style="10"/>
    <col min="5" max="5" width="46" style="10" customWidth="1"/>
    <col min="6" max="16384" width="14.33203125" style="10"/>
  </cols>
  <sheetData>
    <row r="1" spans="2:6" ht="24" customHeight="1" thickBot="1" x14ac:dyDescent="0.35">
      <c r="B1" s="440" t="s">
        <v>280</v>
      </c>
      <c r="C1" s="441"/>
      <c r="D1" s="441"/>
      <c r="E1" s="441"/>
      <c r="F1" s="442"/>
    </row>
    <row r="2" spans="2:6" ht="16.2" thickBot="1" x14ac:dyDescent="0.35">
      <c r="B2" s="11"/>
      <c r="C2" s="11"/>
      <c r="D2" s="11"/>
      <c r="E2" s="11"/>
      <c r="F2" s="11"/>
    </row>
    <row r="3" spans="2:6" ht="16.2" thickBot="1" x14ac:dyDescent="0.35">
      <c r="B3" s="444" t="s">
        <v>281</v>
      </c>
      <c r="C3" s="445"/>
      <c r="D3" s="445"/>
      <c r="E3" s="46" t="s">
        <v>221</v>
      </c>
      <c r="F3" s="47" t="s">
        <v>282</v>
      </c>
    </row>
    <row r="4" spans="2:6" ht="31.2" x14ac:dyDescent="0.3">
      <c r="B4" s="446" t="s">
        <v>283</v>
      </c>
      <c r="C4" s="448" t="s">
        <v>124</v>
      </c>
      <c r="D4" s="12" t="s">
        <v>140</v>
      </c>
      <c r="E4" s="13" t="s">
        <v>284</v>
      </c>
      <c r="F4" s="14">
        <v>0.25</v>
      </c>
    </row>
    <row r="5" spans="2:6" ht="46.8" x14ac:dyDescent="0.3">
      <c r="B5" s="447"/>
      <c r="C5" s="449"/>
      <c r="D5" s="15" t="s">
        <v>149</v>
      </c>
      <c r="E5" s="16" t="s">
        <v>285</v>
      </c>
      <c r="F5" s="17">
        <v>0.15</v>
      </c>
    </row>
    <row r="6" spans="2:6" ht="46.8" x14ac:dyDescent="0.3">
      <c r="B6" s="447"/>
      <c r="C6" s="449"/>
      <c r="D6" s="15" t="s">
        <v>134</v>
      </c>
      <c r="E6" s="16" t="s">
        <v>286</v>
      </c>
      <c r="F6" s="17">
        <v>0.1</v>
      </c>
    </row>
    <row r="7" spans="2:6" ht="15.6" hidden="1" x14ac:dyDescent="0.3">
      <c r="B7" s="447"/>
      <c r="C7" s="15"/>
      <c r="D7" s="15" t="s">
        <v>144</v>
      </c>
      <c r="E7" s="16"/>
      <c r="F7" s="17"/>
    </row>
    <row r="8" spans="2:6" ht="62.4" x14ac:dyDescent="0.3">
      <c r="B8" s="447"/>
      <c r="C8" s="449" t="s">
        <v>125</v>
      </c>
      <c r="D8" s="15" t="s">
        <v>287</v>
      </c>
      <c r="E8" s="16" t="s">
        <v>288</v>
      </c>
      <c r="F8" s="17">
        <v>0.25</v>
      </c>
    </row>
    <row r="9" spans="2:6" ht="31.2" x14ac:dyDescent="0.3">
      <c r="B9" s="447"/>
      <c r="C9" s="449"/>
      <c r="D9" s="15" t="s">
        <v>135</v>
      </c>
      <c r="E9" s="16" t="s">
        <v>289</v>
      </c>
      <c r="F9" s="17">
        <v>0.15</v>
      </c>
    </row>
    <row r="10" spans="2:6" ht="15.6" hidden="1" x14ac:dyDescent="0.3">
      <c r="B10" s="31"/>
      <c r="C10" s="15"/>
      <c r="D10" s="15" t="s">
        <v>144</v>
      </c>
      <c r="E10" s="16"/>
      <c r="F10" s="17"/>
    </row>
    <row r="11" spans="2:6" ht="46.8" x14ac:dyDescent="0.3">
      <c r="B11" s="447" t="s">
        <v>290</v>
      </c>
      <c r="C11" s="449" t="s">
        <v>127</v>
      </c>
      <c r="D11" s="15" t="s">
        <v>136</v>
      </c>
      <c r="E11" s="16" t="s">
        <v>291</v>
      </c>
      <c r="F11" s="18" t="s">
        <v>292</v>
      </c>
    </row>
    <row r="12" spans="2:6" ht="46.8" x14ac:dyDescent="0.3">
      <c r="B12" s="447"/>
      <c r="C12" s="449"/>
      <c r="D12" s="15" t="s">
        <v>143</v>
      </c>
      <c r="E12" s="16" t="s">
        <v>293</v>
      </c>
      <c r="F12" s="18" t="s">
        <v>292</v>
      </c>
    </row>
    <row r="13" spans="2:6" ht="15.6" x14ac:dyDescent="0.3">
      <c r="B13" s="447"/>
      <c r="C13" s="15"/>
      <c r="D13" s="15" t="s">
        <v>144</v>
      </c>
      <c r="E13" s="16"/>
      <c r="F13" s="18"/>
    </row>
    <row r="14" spans="2:6" ht="46.8" x14ac:dyDescent="0.3">
      <c r="B14" s="447"/>
      <c r="C14" s="449" t="s">
        <v>128</v>
      </c>
      <c r="D14" s="15" t="s">
        <v>141</v>
      </c>
      <c r="E14" s="16" t="s">
        <v>294</v>
      </c>
      <c r="F14" s="18" t="s">
        <v>292</v>
      </c>
    </row>
    <row r="15" spans="2:6" ht="46.8" x14ac:dyDescent="0.3">
      <c r="B15" s="447"/>
      <c r="C15" s="449"/>
      <c r="D15" s="15" t="s">
        <v>137</v>
      </c>
      <c r="E15" s="16" t="s">
        <v>295</v>
      </c>
      <c r="F15" s="18" t="s">
        <v>292</v>
      </c>
    </row>
    <row r="16" spans="2:6" ht="15.6" hidden="1" x14ac:dyDescent="0.3">
      <c r="B16" s="447"/>
      <c r="C16" s="15"/>
      <c r="D16" s="15" t="s">
        <v>144</v>
      </c>
      <c r="E16" s="16"/>
      <c r="F16" s="18"/>
    </row>
    <row r="17" spans="2:6" ht="31.2" x14ac:dyDescent="0.3">
      <c r="B17" s="447"/>
      <c r="C17" s="449" t="s">
        <v>129</v>
      </c>
      <c r="D17" s="15" t="s">
        <v>138</v>
      </c>
      <c r="E17" s="16" t="s">
        <v>296</v>
      </c>
      <c r="F17" s="18" t="s">
        <v>292</v>
      </c>
    </row>
    <row r="18" spans="2:6" ht="16.2" thickBot="1" x14ac:dyDescent="0.35">
      <c r="B18" s="450"/>
      <c r="C18" s="451"/>
      <c r="D18" s="19" t="s">
        <v>297</v>
      </c>
      <c r="E18" s="20" t="s">
        <v>298</v>
      </c>
      <c r="F18" s="21" t="s">
        <v>292</v>
      </c>
    </row>
    <row r="19" spans="2:6" ht="15.6" hidden="1" x14ac:dyDescent="0.3">
      <c r="B19" s="58"/>
      <c r="C19" s="58"/>
      <c r="D19" s="15" t="s">
        <v>144</v>
      </c>
      <c r="E19" s="59"/>
      <c r="F19" s="60"/>
    </row>
    <row r="20" spans="2:6" ht="49.5" customHeight="1" x14ac:dyDescent="0.3">
      <c r="B20" s="443" t="s">
        <v>299</v>
      </c>
      <c r="C20" s="443"/>
      <c r="D20" s="443"/>
      <c r="E20" s="443"/>
      <c r="F20" s="443"/>
    </row>
    <row r="21" spans="2:6" ht="27" customHeight="1" x14ac:dyDescent="0.3">
      <c r="B21" s="22"/>
    </row>
  </sheetData>
  <mergeCells count="10">
    <mergeCell ref="B1:F1"/>
    <mergeCell ref="B20:F20"/>
    <mergeCell ref="B3:D3"/>
    <mergeCell ref="B4:B9"/>
    <mergeCell ref="C4:C6"/>
    <mergeCell ref="C8:C9"/>
    <mergeCell ref="B11:B18"/>
    <mergeCell ref="C11:C12"/>
    <mergeCell ref="C14:C15"/>
    <mergeCell ref="C17:C18"/>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2:F34"/>
  <sheetViews>
    <sheetView topLeftCell="A6" workbookViewId="0">
      <selection activeCell="E17" sqref="E17"/>
    </sheetView>
  </sheetViews>
  <sheetFormatPr baseColWidth="10" defaultColWidth="11.44140625" defaultRowHeight="14.4" x14ac:dyDescent="0.3"/>
  <cols>
    <col min="2" max="2" width="24" customWidth="1"/>
    <col min="3" max="3" width="23.44140625" customWidth="1"/>
    <col min="4" max="4" width="24.33203125" customWidth="1"/>
    <col min="5" max="6" width="16.88671875" customWidth="1"/>
  </cols>
  <sheetData>
    <row r="2" spans="2:6" x14ac:dyDescent="0.3">
      <c r="B2" t="s">
        <v>300</v>
      </c>
      <c r="E2" t="s">
        <v>301</v>
      </c>
    </row>
    <row r="3" spans="2:6" x14ac:dyDescent="0.3">
      <c r="B3" t="s">
        <v>302</v>
      </c>
      <c r="E3" t="s">
        <v>303</v>
      </c>
    </row>
    <row r="4" spans="2:6" x14ac:dyDescent="0.3">
      <c r="B4" t="s">
        <v>304</v>
      </c>
      <c r="E4" t="s">
        <v>305</v>
      </c>
    </row>
    <row r="5" spans="2:6" x14ac:dyDescent="0.3">
      <c r="B5" t="s">
        <v>139</v>
      </c>
    </row>
    <row r="8" spans="2:6" x14ac:dyDescent="0.3">
      <c r="B8" t="s">
        <v>306</v>
      </c>
      <c r="E8" t="s">
        <v>109</v>
      </c>
      <c r="F8" t="s">
        <v>307</v>
      </c>
    </row>
    <row r="9" spans="2:6" x14ac:dyDescent="0.3">
      <c r="B9" t="s">
        <v>308</v>
      </c>
      <c r="E9" t="s">
        <v>212</v>
      </c>
      <c r="F9" t="s">
        <v>309</v>
      </c>
    </row>
    <row r="10" spans="2:6" x14ac:dyDescent="0.3">
      <c r="B10" t="s">
        <v>310</v>
      </c>
      <c r="E10" t="s">
        <v>146</v>
      </c>
      <c r="F10" t="s">
        <v>147</v>
      </c>
    </row>
    <row r="11" spans="2:6" x14ac:dyDescent="0.3">
      <c r="E11" t="s">
        <v>132</v>
      </c>
      <c r="F11" t="s">
        <v>133</v>
      </c>
    </row>
    <row r="12" spans="2:6" x14ac:dyDescent="0.3">
      <c r="B12" s="132" t="s">
        <v>327</v>
      </c>
      <c r="E12" t="s">
        <v>216</v>
      </c>
      <c r="F12" t="s">
        <v>225</v>
      </c>
    </row>
    <row r="13" spans="2:6" x14ac:dyDescent="0.3">
      <c r="B13" s="133" t="s">
        <v>328</v>
      </c>
      <c r="E13" t="s">
        <v>157</v>
      </c>
      <c r="F13" t="s">
        <v>227</v>
      </c>
    </row>
    <row r="14" spans="2:6" x14ac:dyDescent="0.3">
      <c r="B14" s="133" t="s">
        <v>329</v>
      </c>
    </row>
    <row r="15" spans="2:6" x14ac:dyDescent="0.3">
      <c r="B15" s="133" t="s">
        <v>330</v>
      </c>
    </row>
    <row r="16" spans="2:6" ht="26.4" x14ac:dyDescent="0.3">
      <c r="B16" s="133" t="s">
        <v>331</v>
      </c>
    </row>
    <row r="17" spans="2:5" ht="41.4" x14ac:dyDescent="0.3">
      <c r="B17" s="133" t="s">
        <v>332</v>
      </c>
      <c r="E17" s="139" t="s">
        <v>348</v>
      </c>
    </row>
    <row r="18" spans="2:5" x14ac:dyDescent="0.3">
      <c r="B18" s="28"/>
      <c r="E18" s="139" t="s">
        <v>349</v>
      </c>
    </row>
    <row r="19" spans="2:5" x14ac:dyDescent="0.3">
      <c r="B19" s="28"/>
      <c r="E19" s="139" t="s">
        <v>350</v>
      </c>
    </row>
    <row r="20" spans="2:5" x14ac:dyDescent="0.3">
      <c r="E20" s="139" t="s">
        <v>351</v>
      </c>
    </row>
    <row r="21" spans="2:5" x14ac:dyDescent="0.3">
      <c r="B21" s="28" t="s">
        <v>311</v>
      </c>
      <c r="E21" s="139" t="s">
        <v>352</v>
      </c>
    </row>
    <row r="22" spans="2:5" x14ac:dyDescent="0.3">
      <c r="B22" t="s">
        <v>312</v>
      </c>
      <c r="E22" s="139" t="s">
        <v>353</v>
      </c>
    </row>
    <row r="23" spans="2:5" x14ac:dyDescent="0.3">
      <c r="B23" t="s">
        <v>313</v>
      </c>
      <c r="E23" s="140" t="s">
        <v>354</v>
      </c>
    </row>
    <row r="24" spans="2:5" x14ac:dyDescent="0.3">
      <c r="B24" t="s">
        <v>314</v>
      </c>
    </row>
    <row r="25" spans="2:5" x14ac:dyDescent="0.3">
      <c r="B25" t="s">
        <v>315</v>
      </c>
    </row>
    <row r="26" spans="2:5" x14ac:dyDescent="0.3">
      <c r="B26" t="s">
        <v>316</v>
      </c>
    </row>
    <row r="27" spans="2:5" x14ac:dyDescent="0.3">
      <c r="B27" t="s">
        <v>74</v>
      </c>
    </row>
    <row r="28" spans="2:5" x14ac:dyDescent="0.3">
      <c r="B28" t="s">
        <v>317</v>
      </c>
    </row>
    <row r="29" spans="2:5" x14ac:dyDescent="0.3">
      <c r="B29" t="s">
        <v>318</v>
      </c>
    </row>
    <row r="30" spans="2:5" x14ac:dyDescent="0.3">
      <c r="B30" t="s">
        <v>319</v>
      </c>
    </row>
    <row r="31" spans="2:5" x14ac:dyDescent="0.3">
      <c r="B31" t="s">
        <v>320</v>
      </c>
    </row>
    <row r="32" spans="2:5" x14ac:dyDescent="0.3">
      <c r="B32" t="s">
        <v>321</v>
      </c>
    </row>
    <row r="33" spans="2:2" x14ac:dyDescent="0.3">
      <c r="B33" t="s">
        <v>322</v>
      </c>
    </row>
    <row r="34" spans="2:2" x14ac:dyDescent="0.3">
      <c r="B34" t="s">
        <v>86</v>
      </c>
    </row>
  </sheetData>
  <sortState xmlns:xlrd2="http://schemas.microsoft.com/office/spreadsheetml/2017/richdata2" ref="B2:B5">
    <sortCondition ref="B2:B5"/>
  </sortState>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3:A21"/>
  <sheetViews>
    <sheetView workbookViewId="0">
      <selection activeCell="A19" sqref="A19"/>
    </sheetView>
  </sheetViews>
  <sheetFormatPr baseColWidth="10" defaultColWidth="11.44140625" defaultRowHeight="13.8" x14ac:dyDescent="0.3"/>
  <cols>
    <col min="1" max="1" width="32.88671875" style="1" customWidth="1"/>
    <col min="2" max="16384" width="11.44140625" style="1"/>
  </cols>
  <sheetData>
    <row r="3" spans="1:1" x14ac:dyDescent="0.3">
      <c r="A3" s="2" t="s">
        <v>140</v>
      </c>
    </row>
    <row r="4" spans="1:1" x14ac:dyDescent="0.3">
      <c r="A4" s="2" t="s">
        <v>149</v>
      </c>
    </row>
    <row r="5" spans="1:1" x14ac:dyDescent="0.3">
      <c r="A5" s="2" t="s">
        <v>134</v>
      </c>
    </row>
    <row r="6" spans="1:1" x14ac:dyDescent="0.3">
      <c r="A6" s="2" t="s">
        <v>287</v>
      </c>
    </row>
    <row r="7" spans="1:1" x14ac:dyDescent="0.3">
      <c r="A7" s="2" t="s">
        <v>135</v>
      </c>
    </row>
    <row r="8" spans="1:1" x14ac:dyDescent="0.3">
      <c r="A8" s="2" t="s">
        <v>136</v>
      </c>
    </row>
    <row r="9" spans="1:1" x14ac:dyDescent="0.3">
      <c r="A9" s="2" t="s">
        <v>143</v>
      </c>
    </row>
    <row r="10" spans="1:1" x14ac:dyDescent="0.3">
      <c r="A10" s="2" t="s">
        <v>141</v>
      </c>
    </row>
    <row r="11" spans="1:1" x14ac:dyDescent="0.3">
      <c r="A11" s="2" t="s">
        <v>137</v>
      </c>
    </row>
    <row r="12" spans="1:1" x14ac:dyDescent="0.3">
      <c r="A12" s="2" t="s">
        <v>323</v>
      </c>
    </row>
    <row r="13" spans="1:1" x14ac:dyDescent="0.3">
      <c r="A13" s="2" t="s">
        <v>324</v>
      </c>
    </row>
    <row r="14" spans="1:1" x14ac:dyDescent="0.3">
      <c r="A14" s="2" t="s">
        <v>325</v>
      </c>
    </row>
    <row r="16" spans="1:1" x14ac:dyDescent="0.3">
      <c r="A16" s="2" t="s">
        <v>326</v>
      </c>
    </row>
    <row r="17" spans="1:1" x14ac:dyDescent="0.3">
      <c r="A17" s="2" t="s">
        <v>300</v>
      </c>
    </row>
    <row r="18" spans="1:1" x14ac:dyDescent="0.3">
      <c r="A18" s="2" t="s">
        <v>302</v>
      </c>
    </row>
    <row r="20" spans="1:1" x14ac:dyDescent="0.3">
      <c r="A20" s="2" t="s">
        <v>308</v>
      </c>
    </row>
    <row r="21" spans="1:1" x14ac:dyDescent="0.3">
      <c r="A21" s="2" t="s">
        <v>310</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EE39E667A227D945A67792929EA683D0" ma:contentTypeVersion="14" ma:contentTypeDescription="Crear nuevo documento." ma:contentTypeScope="" ma:versionID="62a0ded9cd35b3c6ad98e6fcf5ff310b">
  <xsd:schema xmlns:xsd="http://www.w3.org/2001/XMLSchema" xmlns:xs="http://www.w3.org/2001/XMLSchema" xmlns:p="http://schemas.microsoft.com/office/2006/metadata/properties" xmlns:ns2="48c77cfc-f926-4e40-878b-a2b4daa011b0" xmlns:ns3="cfb0170c-0804-4841-b063-354b1495d77f" targetNamespace="http://schemas.microsoft.com/office/2006/metadata/properties" ma:root="true" ma:fieldsID="a83caa15bc6637c2d9793bfbe32386db" ns2:_="" ns3:_="">
    <xsd:import namespace="48c77cfc-f926-4e40-878b-a2b4daa011b0"/>
    <xsd:import namespace="cfb0170c-0804-4841-b063-354b1495d77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GenerationTime" minOccurs="0"/>
                <xsd:element ref="ns2:MediaServiceEventHashCode" minOccurs="0"/>
                <xsd:element ref="ns2:MediaLengthInSeconds" minOccurs="0"/>
                <xsd:element ref="ns2:MediaServiceDateTaken" minOccurs="0"/>
                <xsd:element ref="ns3:SharedWithUsers" minOccurs="0"/>
                <xsd:element ref="ns3:SharedWithDetails" minOccurs="0"/>
                <xsd:element ref="ns2:lcf76f155ced4ddcb4097134ff3c332f"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8c77cfc-f926-4e40-878b-a2b4daa011b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MediaServiceDateTaken" ma:index="15" nillable="true" ma:displayName="MediaServiceDateTaken" ma:hidden="true" ma:indexed="true" ma:internalName="MediaServiceDateTaken" ma:readOnly="true">
      <xsd:simpleType>
        <xsd:restriction base="dms:Text"/>
      </xsd:simpleType>
    </xsd:element>
    <xsd:element name="lcf76f155ced4ddcb4097134ff3c332f" ma:index="19" nillable="true" ma:taxonomy="true" ma:internalName="lcf76f155ced4ddcb4097134ff3c332f" ma:taxonomyFieldName="MediaServiceImageTags" ma:displayName="Etiquetas de imagen" ma:readOnly="false" ma:fieldId="{5cf76f15-5ced-4ddc-b409-7134ff3c332f}" ma:taxonomyMulti="true" ma:sspId="4b8207c3-623c-4b28-9fba-e01ec30e3751"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element name="MediaServiceLocation" ma:index="21"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fb0170c-0804-4841-b063-354b1495d77f"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48c77cfc-f926-4e40-878b-a2b4daa011b0">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2B53C757-B169-48A1-A446-83A9283C118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8c77cfc-f926-4e40-878b-a2b4daa011b0"/>
    <ds:schemaRef ds:uri="cfb0170c-0804-4841-b063-354b1495d77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40930BF-DDBD-411C-A03B-2A233DE0633B}">
  <ds:schemaRefs>
    <ds:schemaRef ds:uri="http://schemas.microsoft.com/sharepoint/v3/contenttype/forms"/>
  </ds:schemaRefs>
</ds:datastoreItem>
</file>

<file path=customXml/itemProps3.xml><?xml version="1.0" encoding="utf-8"?>
<ds:datastoreItem xmlns:ds="http://schemas.openxmlformats.org/officeDocument/2006/customXml" ds:itemID="{D392D49E-DB46-452B-B8DB-1FB4BE5754A2}">
  <ds:schemaRefs>
    <ds:schemaRef ds:uri="http://schemas.microsoft.com/office/2006/documentManagement/types"/>
    <ds:schemaRef ds:uri="http://www.w3.org/XML/1998/namespace"/>
    <ds:schemaRef ds:uri="http://purl.org/dc/terms/"/>
    <ds:schemaRef ds:uri="cfb0170c-0804-4841-b063-354b1495d77f"/>
    <ds:schemaRef ds:uri="http://purl.org/dc/elements/1.1/"/>
    <ds:schemaRef ds:uri="http://schemas.openxmlformats.org/package/2006/metadata/core-properties"/>
    <ds:schemaRef ds:uri="48c77cfc-f926-4e40-878b-a2b4daa011b0"/>
    <ds:schemaRef ds:uri="http://schemas.microsoft.com/office/infopath/2007/PartnerControls"/>
    <ds:schemaRef ds:uri="http://schemas.microsoft.com/office/2006/metadata/properties"/>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9</vt:i4>
      </vt:variant>
    </vt:vector>
  </HeadingPairs>
  <TitlesOfParts>
    <vt:vector size="9" baseType="lpstr">
      <vt:lpstr>1. ESTABLECIMIENTO CONTEXTO </vt:lpstr>
      <vt:lpstr>2. IDENTIFICACIÓN ACTIVOS TI</vt:lpstr>
      <vt:lpstr>3. MATRIZ DE RIESGOS</vt:lpstr>
      <vt:lpstr>Matriz de Calor</vt:lpstr>
      <vt:lpstr>Tabla probabilidad</vt:lpstr>
      <vt:lpstr>Tabla Impacto</vt:lpstr>
      <vt:lpstr>Tabla Valoración controles</vt:lpstr>
      <vt:lpstr>Opciones Tratamiento</vt:lpstr>
      <vt:lpstr>Hoja1</vt:lpstr>
    </vt:vector>
  </TitlesOfParts>
  <Manager/>
  <Company>Hewlett-Packard</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Myrian Cubillos Benavides</dc:creator>
  <cp:keywords/>
  <dc:description/>
  <cp:lastModifiedBy>Carlos Alberto Benitez Aguirre</cp:lastModifiedBy>
  <cp:revision/>
  <dcterms:created xsi:type="dcterms:W3CDTF">2020-03-24T23:12:47Z</dcterms:created>
  <dcterms:modified xsi:type="dcterms:W3CDTF">2026-04-22T18:57:38Z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0x010100EE39E667A227D945A67792929EA683D0</vt:lpwstr>
  </property>
  <property fmtid="{D5CDD505-2E9C-101B-9397-08002B2CF9AE}" pid="3" name="MediaServiceImageTags">
    <vt:lpwstr/>
  </property>
</Properties>
</file>