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autoCompressPictures="0" defaultThemeVersion="124226"/>
  <mc:AlternateContent xmlns:mc="http://schemas.openxmlformats.org/markup-compatibility/2006">
    <mc:Choice Requires="x15">
      <x15ac:absPath xmlns:x15ac="http://schemas.microsoft.com/office/spreadsheetml/2010/11/ac" url="C:\Users\yolan\Downloads\"/>
    </mc:Choice>
  </mc:AlternateContent>
  <xr:revisionPtr revIDLastSave="0" documentId="13_ncr:1_{93EB70D2-5552-4B11-AA2C-E05D869A1767}" xr6:coauthVersionLast="47" xr6:coauthVersionMax="47" xr10:uidLastSave="{00000000-0000-0000-0000-000000000000}"/>
  <bookViews>
    <workbookView xWindow="-110" yWindow="-110" windowWidth="22620" windowHeight="13500" xr2:uid="{00000000-000D-0000-FFFF-FFFF00000000}"/>
  </bookViews>
  <sheets>
    <sheet name="hoja 1" sheetId="6" r:id="rId1"/>
  </sheets>
  <definedNames>
    <definedName name="_xlnm._FilterDatabase" localSheetId="0" hidden="1">'hoja 1'!$A$12:$X$31</definedName>
    <definedName name="_xlnm.Print_Titles" localSheetId="0">'hoja 1'!$1:$14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xmlns:mx="http://schemas.microsoft.com/office/mac/excel/2008/main" uri="{7523E5D3-25F3-A5E0-1632-64F254C22452}">
      <mx:ArchID Flags="2"/>
    </ext>
  </extLst>
</workbook>
</file>

<file path=xl/calcChain.xml><?xml version="1.0" encoding="utf-8"?>
<calcChain xmlns="http://schemas.openxmlformats.org/spreadsheetml/2006/main">
  <c r="J27" i="6" l="1"/>
  <c r="J23" i="6" l="1"/>
  <c r="J26" i="6"/>
  <c r="J21" i="6"/>
  <c r="J22" i="6"/>
  <c r="J25" i="6"/>
  <c r="J30" i="6"/>
  <c r="X15" i="6"/>
  <c r="X16" i="6"/>
  <c r="X17" i="6"/>
  <c r="X18" i="6"/>
  <c r="X20" i="6"/>
  <c r="X23" i="6"/>
  <c r="X24" i="6"/>
  <c r="X26" i="6"/>
  <c r="X27" i="6"/>
  <c r="X28" i="6"/>
  <c r="X19" i="6"/>
  <c r="K30" i="6"/>
  <c r="K26" i="6"/>
  <c r="X29" i="6"/>
  <c r="X21" i="6"/>
  <c r="X22" i="6"/>
  <c r="X25" i="6"/>
  <c r="X30" i="6"/>
  <c r="K24" i="6"/>
  <c r="K25" i="6"/>
  <c r="K21" i="6"/>
  <c r="K23" i="6"/>
  <c r="K22" i="6"/>
  <c r="X31" i="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Carolina Martinez Cano</author>
  </authors>
  <commentList>
    <comment ref="H12" authorId="0" shapeId="0" xr:uid="{00000000-0006-0000-0000-000002000000}">
      <text>
        <r>
          <rPr>
            <b/>
            <sz val="9"/>
            <color indexed="81"/>
            <rFont val="Tahoma"/>
            <family val="2"/>
          </rPr>
          <t xml:space="preserve">Interna: </t>
        </r>
        <r>
          <rPr>
            <sz val="9"/>
            <color indexed="81"/>
            <rFont val="Tahoma"/>
            <family val="2"/>
          </rPr>
          <t xml:space="preserve">se gestiona en casa, con nuestro personal disponible.
</t>
        </r>
        <r>
          <rPr>
            <b/>
            <sz val="9"/>
            <color indexed="81"/>
            <rFont val="Tahoma"/>
            <family val="2"/>
          </rPr>
          <t xml:space="preserve">
Externa: </t>
        </r>
        <r>
          <rPr>
            <sz val="9"/>
            <color indexed="81"/>
            <rFont val="Tahoma"/>
            <family val="2"/>
          </rPr>
          <t xml:space="preserve">se contrata
</t>
        </r>
      </text>
    </comment>
  </commentList>
</comments>
</file>

<file path=xl/sharedStrings.xml><?xml version="1.0" encoding="utf-8"?>
<sst xmlns="http://schemas.openxmlformats.org/spreadsheetml/2006/main" count="181" uniqueCount="108">
  <si>
    <t>Actividad</t>
  </si>
  <si>
    <t>Alcance</t>
  </si>
  <si>
    <t>Responsable</t>
  </si>
  <si>
    <t>ELABORADO POR</t>
  </si>
  <si>
    <t>REVISADO POR</t>
  </si>
  <si>
    <t>APROBADO POR</t>
  </si>
  <si>
    <t>Contratista</t>
  </si>
  <si>
    <t>Prestar el servicio de fumigación en las sedes del Instituto Social de Vivienda y Hábitat de Medellín</t>
  </si>
  <si>
    <r>
      <t xml:space="preserve">CÓDIGO: </t>
    </r>
    <r>
      <rPr>
        <sz val="10"/>
        <rFont val="Arial"/>
        <family val="2"/>
      </rPr>
      <t>PL-GI-01</t>
    </r>
  </si>
  <si>
    <r>
      <t xml:space="preserve">PÁGINA:  </t>
    </r>
    <r>
      <rPr>
        <sz val="10"/>
        <rFont val="Arial"/>
        <family val="2"/>
      </rPr>
      <t>1 de 1</t>
    </r>
  </si>
  <si>
    <t>PLAN DE MANTENIMIENTO PREVENTIVO DE INFRAESTRUCTURA Y EQUIPOS</t>
  </si>
  <si>
    <t>Sede</t>
  </si>
  <si>
    <t>Líneas de intervención</t>
  </si>
  <si>
    <t>Presupuesto asignado</t>
  </si>
  <si>
    <t>Área</t>
  </si>
  <si>
    <t>Presupuesto proyectado</t>
  </si>
  <si>
    <t>Vigencia:</t>
  </si>
  <si>
    <t>Fecha de actualización</t>
  </si>
  <si>
    <t>Fecha de elaboración</t>
  </si>
  <si>
    <t>Responsable de actualización</t>
  </si>
  <si>
    <t>Cronograma de ejecución</t>
  </si>
  <si>
    <t>enero</t>
  </si>
  <si>
    <t>febrero</t>
  </si>
  <si>
    <t>marzo</t>
  </si>
  <si>
    <t>abril</t>
  </si>
  <si>
    <t>mayo</t>
  </si>
  <si>
    <t>junio</t>
  </si>
  <si>
    <t>julio</t>
  </si>
  <si>
    <t>agosto</t>
  </si>
  <si>
    <t>septiembre</t>
  </si>
  <si>
    <t>octubre</t>
  </si>
  <si>
    <t>noviembre</t>
  </si>
  <si>
    <t>diciembre</t>
  </si>
  <si>
    <t>Cantidad total programada</t>
  </si>
  <si>
    <t>Modalidad de intervención</t>
  </si>
  <si>
    <t xml:space="preserve">Descripción / obligaciones </t>
  </si>
  <si>
    <t>Item</t>
  </si>
  <si>
    <t>Externa</t>
  </si>
  <si>
    <t>Interna</t>
  </si>
  <si>
    <t>El servicio se presta en todas las áreas internas y externas de las sedes, con productos para roedores e insectos, sin afectar la salud humana.</t>
  </si>
  <si>
    <t>NA</t>
  </si>
  <si>
    <t>Prestar el servicio de fumigación las sedes del Instituto de Vivienda y Hábitat de Medellín: Área de oficinas, salas de reuniones, cuartos de almacenamiento, baños, cocineta, archivo, zonas externas comunes, zonas verdes, motobomba y desagües, y el área perimétrica.</t>
  </si>
  <si>
    <t>Prestar el servicio de mantenimiento preventivo y correctivo con el suministro de repuestos, a los sistemas de aire acondicionado ubicados en las instalaciones del Isvimed.</t>
  </si>
  <si>
    <t>Prestar el servicio de mantenimiento preventivo y correctivo con el suministro de repuestos a los dispensadores de agua instalados en la sede del Instituto Social de Vivienda y Hábitat de Medellín – ISVIMED.</t>
  </si>
  <si>
    <t>Los mantenimientos preventivos deben incluir siempre las siguientes actividades: Lavar y desincrustar o soplar los serpentines de evaporación, lavado del serpentín de condensación, lavado de los filtros de aire, revisión de fugas y carga de refrigerante, lubricación de motores y rodamientos en general, verificación de soportes, ajuste general de tornillos y tuercas, revisión de corrientes de motores y compresores, verificación de alineación de correas y tensiones de las mismas, revisión y calibración de termóstato, limpieza y ajuste de controles eléctricos y lectura de parámetros, lectura de presiones de refrigerante, limpieza de aspas de ventiladores de condensación, limpieza de rejillas y difusores, reemplazo de correas (según se requiera), limpieza del ventilador de evaporación, inspección de los rodamientos, revisión de los motores, revisión del balanceo dinámico de los ventiladores y revisión del sistema de distribución de aire y balanceo. El mantenimiento correctivo se deriva del informe del mantenimiento preventivo.</t>
  </si>
  <si>
    <t>Revisión y limpieza interna y externa de cada uno de sus componentes; revisión y mantenimiento del sistema mecánico, eléctrico y electrónico que cada uno de estos bienes tenga; ajuste, lubricación y sincronización de componentes internos y externos; pruebas técnicas de  funcionamiento antes de entregar al usuario; instalación y pruebas de funcionamiento en sitio de trabajo del usuario para entregar a satisfacción el servicio. El mantenimiento correctivo se deriva del informe del mantenimiento preventivo.</t>
  </si>
  <si>
    <t xml:space="preserve">Prestar el servicio de revisión, recarga y adquisición de soportes para los extintores de las instalaciones y proyectos habitacionales del instituto Social de Vivienda y Hábitat de Medellín –ISVIMED. </t>
  </si>
  <si>
    <r>
      <rPr>
        <b/>
        <sz val="12"/>
        <rFont val="Arial"/>
        <family val="2"/>
      </rPr>
      <t>Objetivo:</t>
    </r>
    <r>
      <rPr>
        <sz val="12"/>
        <rFont val="Arial"/>
        <family val="2"/>
      </rPr>
      <t xml:space="preserve"> Definir las actividades necesarias para garantizar el adecuado estado de la infraestructura y funcionamiento de los equipos de la entidad.
</t>
    </r>
    <r>
      <rPr>
        <b/>
        <sz val="12"/>
        <rFont val="Arial"/>
        <family val="2"/>
      </rPr>
      <t>Alcance:</t>
    </r>
    <r>
      <rPr>
        <sz val="12"/>
        <rFont val="Arial"/>
        <family val="2"/>
      </rPr>
      <t xml:space="preserve"> El presente plan aplica, de acuerdo al caso, para todas las sedes y proyectos habitacionales del instituto.</t>
    </r>
  </si>
  <si>
    <t>Planta física</t>
  </si>
  <si>
    <t>Dotación</t>
  </si>
  <si>
    <t xml:space="preserve">1.124,79 m2 
</t>
  </si>
  <si>
    <t>Sede Velódromo</t>
  </si>
  <si>
    <t>Mantenimiento zonas verdes</t>
  </si>
  <si>
    <t>Mantenimiento iluminación</t>
  </si>
  <si>
    <t>Mantenimiento paredes</t>
  </si>
  <si>
    <t>Mantenimiento eléctrico</t>
  </si>
  <si>
    <t>Revisión de movimiento, sonido, chapas y bisagras
Lubricación chapas y bisagras</t>
  </si>
  <si>
    <t>Poda
Sembrado
Abono
Barrido de zonas verdes
Recolección, clasificación y traslado de basuras a los puntos establecidos.</t>
  </si>
  <si>
    <t>Revisión de lamparas
Limpieza
Cambio si muestra una iluminación deficiente</t>
  </si>
  <si>
    <t xml:space="preserve">1.124,79 m2 </t>
  </si>
  <si>
    <t>Limpieza de paredes
Resane
Pintura</t>
  </si>
  <si>
    <t xml:space="preserve">Organizar cableado con espiral
Instalar canaletas
Revisar tomas
</t>
  </si>
  <si>
    <t>Realizar mantenimiento del cableado y tomas corriente de las sedes de la entidad.</t>
  </si>
  <si>
    <t xml:space="preserve">Total </t>
  </si>
  <si>
    <t>Realizar el mantenimiento de las zonas verdes de la sede del Velódromo, una vez al mes.</t>
  </si>
  <si>
    <t>Sede Velódromo
Sede Megacentro</t>
  </si>
  <si>
    <t xml:space="preserve">Prestación del servicio de mantenimiento preventivo y correctivo con suministro de repuestos al parque automotor del Instituto Social de Vivienda y Hábitat de Medellín. </t>
  </si>
  <si>
    <t>Contratista de apoyo</t>
  </si>
  <si>
    <t>Pendiente proceso de contratación</t>
  </si>
  <si>
    <t>1.124,79 m2 
1.467,76 m2</t>
  </si>
  <si>
    <t>Mantenimiento de puertas</t>
  </si>
  <si>
    <t>Realizar los mantenimientos preventivos de dispensadores de agua fría y caliente , con conexión a red de agua que incluya: Cambio del filtro de purificación, sanetizado, revisión del sistema eléctrico, revisión del sistema de refrigeración, revisión, limpieza y ajuste de mangueras externas que conectan al acueducto, limpieza general revisión de fugas y revisión del gas refrigerante. El mantenimiento correctivo se deriva del informe del mantenimiento preventivo.</t>
  </si>
  <si>
    <t>Lotes</t>
  </si>
  <si>
    <t>Lote: La Candelaria, Picacho, Colon, Lusitania, Moravia, Madre Laura</t>
  </si>
  <si>
    <t>47,472 m2</t>
  </si>
  <si>
    <t>Corte de césped
Recolección, transporte y disposición final de residuos</t>
  </si>
  <si>
    <t>Realizar mantenimiento a los predios que han sido priorizados para el desarrollo de futuros proyectos habitacionales y que se encuentran cerca de residencias</t>
  </si>
  <si>
    <t xml:space="preserve">Sede velódromo
</t>
  </si>
  <si>
    <t>Mantenimiento preventivo motobomba</t>
  </si>
  <si>
    <t>Mantenimiento de sillas</t>
  </si>
  <si>
    <t>Limpieza
Engrase
Revisión ruedas</t>
  </si>
  <si>
    <t>Realizar revisión de cilindro, ajuste de tornillos, limpieza, engrase, a las sillas operativas y directivas que se tienen en las sedes de la entidad</t>
  </si>
  <si>
    <t xml:space="preserve">Prestar el servicio de calibración de dispositivos que monitorean los factores ambientales y peso </t>
  </si>
  <si>
    <t>Mantenimiento general de todos los dispositivos de los sistemas de detección y alarma (panel, unidad de control, dispositivos de iniciación y dispositivos de alarmas), pruebas y capacitación al personal asignado</t>
  </si>
  <si>
    <t>El proceso de calibración comprende la medición del patrón o instrumento cuyo valor queremos determinar por comparación con un patrón de referencia, comprobar si el valor obtenido está dentro de los límites establecidos para la función a realizar, y en caso de estar fuera de los límites, efectuar el correspondiente ajuste o calibración del patrón o equipo de medición.</t>
  </si>
  <si>
    <t>El servicio aplica para los vehiculos de propiedad del Instituto. Para el mantenimiento correctivo se tiene unos recursos para la compra de los repuestos</t>
  </si>
  <si>
    <t>Realizar mantenimiento a la pintura de las sedes de la entidad</t>
  </si>
  <si>
    <t>Realizar mantenimiento a la red contra incendios de las sedes de la entidad</t>
  </si>
  <si>
    <t>Realizar el servicio de revisión y recarga a los extintores: MULTIPROPOSITO ABC 10 y 20 lbs; CO2 de 10 y 20 libras; y de agua de 2.5 galones.</t>
  </si>
  <si>
    <t>Prestar el servicio de mantenimiento preventivo de la motobomba</t>
  </si>
  <si>
    <t>Realizar el mantenimiento preventivo de la motobomba ubicada en la sede del velódromo</t>
  </si>
  <si>
    <t>Prestar el servicio de mantenimiento de predios o lotes con rocería y disposición final de residuos</t>
  </si>
  <si>
    <t>Prestar el servicio de mantenimiento Red Contraincendios</t>
  </si>
  <si>
    <t>Marisol García Ospina
Subdirectora administrativa y financiera</t>
  </si>
  <si>
    <t>Revisión, calibración, y certificado de calibración para 9 equipos de la entidad (4 termohigrometros 3 luxometros y 2 pesas)</t>
  </si>
  <si>
    <t>Prestar el servicio de mantenimiento preventivo a 36 equipos de aires acondicionados instalados. Prestar sin ningún costo adicional los servicios ocasionales de garantía del servicio de mantenimiento, que se puedan requerir por parte del Instituto en los intervalos de tiempos en los cuales no están programados mantenimientos. Incluir en el servicio la mano de obra y transporte de los equipos al taller cuando sea necesario a juicio del contratista, sin que ello genere costos adicionales para el contratante.  Suministrar sin ningún costo adicional todos los insumos necesarios para el mantenimiento preventivo. Para el mantenimiento correctivo se tiene unos recursos para la compra de los repuestos</t>
  </si>
  <si>
    <t>Prestar el servicio de mantenimientos preventivos de 4 dispensadores de propiedad de la entidad. Suministrar sin ningún costo adicional todos los insumos necesarios para el mantenimiento preventivo. Para el mantenimiento correctivo se tiene unos recursos para la compra de los repuestos</t>
  </si>
  <si>
    <t>Realizar revisión y lubricación de chapas y bisagras de 62 puertas.</t>
  </si>
  <si>
    <t>Realizar revisión y cambio en caso de ser necesario de las lamparas en tubo y lamparas, 20 tubos aproximadamente y 10 lamparas.</t>
  </si>
  <si>
    <t>Prestar mantenimiento preventivo y correctivo con el  suministro de repuestos según requerimientos, para impresoras, escáner, plotter, destructora de documentos, UPS y video proyectores de propiedad del Isvimed.</t>
  </si>
  <si>
    <t>Realizar mantenimiento preventivo con el cumplimiento de las siguientes actividades de acuerdo con la periodicidad establecida por el ISVIMED: Cambio de aceite, cambio de aceite diferencial, suministro de limpiador cuerpo de admisión, cambio filtro aire acondicionado, cambio bujías (juego completo), cambio de pastas de frenos delanteras y traseras, cambio de bandas de freno traseras (juego Completo), cambio de discos delanteros y traseros, cambio de amortiguadores delanteros y traseros, suministro de líquido de frenos, mantenimiento al sistema de suspensión (Mogollas, bieletas, brazos de dirección, esferas, revisión general soporte de motor), cambio de batería, suministro de limpiador inyectores gas y limpiador inyectores gasolina BG, recarga extintor, cambio de plumillas, alineación y balanceo, afinación de motor, cambio de bombillos, lavada sencilla, interior y exterior, montaje de llantas, lavada profunda ( Lavado de chasis, lavado de motor, lavado de cojinería, polichada, partes negras), suministro de pilas de alarma, mantenimiento sistema  de GNV, prueba hidrostática, revisión chip gas, suministro de líquido refrigerante, y suministro kit elementos de aseo (Shampoo 1 galón, 2 siliconas 300 ml y 6 ambientadores).</t>
  </si>
  <si>
    <t xml:space="preserve">Se realiza el proceso de revisión, recarga y/o adquisición de repuestos a los extintores ubicados en las sedes y proyectos habitacionales del Instituto. </t>
  </si>
  <si>
    <t>Prestar los servicios de mantenimiento programados o acordados con el supervisor a 32 equipos; prestar servicios ocasionales de garantía del servicio de mantenimiento preventivo, que se puedan requerir por parte del Instituto en los intervalos de tiempos en los cuales no están programados mantenimientos, se prestaran sin ningún costo para el Instituto, a no ser que de dicha revisión se genere un mantenimiento correctivo. Suministrar sin ningún costo adicional todos los insumos necesarios para el mantenimiento preventivo, como lubricantes, elementos de aseo y limpieza, equipos de medición y verificación eléctrica. Para el mantenimiento correctivo se tiene unos recursos para la compra de los repuestos</t>
  </si>
  <si>
    <t>N/A</t>
  </si>
  <si>
    <t>Mary Luz Tabares Bermudez y Angela María Gil Cortés - Técnicas Administrativas Gestión de Infraestructura Bienes y Servicios</t>
  </si>
  <si>
    <t>Mary Luz Tabares Bermudez y Angela María Gil Cortés
Técnicas Administrativas Gestión de Infraestructura Bienes y Servicios</t>
  </si>
  <si>
    <r>
      <t>VERSIÓN:</t>
    </r>
    <r>
      <rPr>
        <sz val="10"/>
        <rFont val="Arial"/>
        <family val="2"/>
      </rPr>
      <t xml:space="preserve"> 19</t>
    </r>
  </si>
  <si>
    <r>
      <t xml:space="preserve">FECHA: </t>
    </r>
    <r>
      <rPr>
        <sz val="10"/>
        <rFont val="Arial"/>
        <family val="2"/>
      </rPr>
      <t>27/03/2026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</si>
</sst>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164" formatCode="&quot;$&quot;\ #,##0"/>
  </numFmts>
  <fonts count="15" x14ac:knownFonts="1">
    <font>
      <sz val="11"/>
      <color theme="1"/>
      <name val="Calibri"/>
      <family val="2"/>
      <scheme val="minor"/>
    </font>
    <font>
      <sz val="9"/>
      <color indexed="81"/>
      <name val="Tahoma"/>
      <family val="2"/>
    </font>
    <font>
      <b/>
      <sz val="9"/>
      <color indexed="81"/>
      <name val="Tahoma"/>
      <family val="2"/>
    </font>
    <font>
      <b/>
      <sz val="12"/>
      <name val="Calibri"/>
      <family val="2"/>
      <scheme val="minor"/>
    </font>
    <font>
      <sz val="11"/>
      <name val="Calibri"/>
      <family val="2"/>
      <scheme val="minor"/>
    </font>
    <font>
      <b/>
      <sz val="10"/>
      <name val="Calibri"/>
      <family val="2"/>
      <scheme val="minor"/>
    </font>
    <font>
      <b/>
      <sz val="11"/>
      <name val="Calibri"/>
      <family val="2"/>
      <scheme val="minor"/>
    </font>
    <font>
      <b/>
      <sz val="16"/>
      <name val="Arial"/>
      <family val="2"/>
    </font>
    <font>
      <b/>
      <sz val="10"/>
      <name val="Arial"/>
      <family val="2"/>
    </font>
    <font>
      <sz val="10"/>
      <name val="Arial"/>
      <family val="2"/>
    </font>
    <font>
      <sz val="12"/>
      <name val="Arial"/>
      <family val="2"/>
    </font>
    <font>
      <b/>
      <sz val="12"/>
      <name val="Arial"/>
      <family val="2"/>
    </font>
    <font>
      <sz val="11"/>
      <color rgb="FF000000"/>
      <name val="Calibri"/>
      <family val="2"/>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5">
    <xf numFmtId="0" fontId="0"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cellStyleXfs>
  <cellXfs count="56">
    <xf numFmtId="0" fontId="0" fillId="0" borderId="0" xfId="0"/>
    <xf numFmtId="0" fontId="4" fillId="0" borderId="0" xfId="0" applyFont="1"/>
    <xf numFmtId="0" fontId="3"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4" fillId="0" borderId="0" xfId="0" applyFont="1" applyAlignment="1">
      <alignment vertical="center"/>
    </xf>
    <xf numFmtId="0" fontId="4" fillId="0" borderId="0" xfId="0" applyFont="1" applyAlignment="1">
      <alignment horizontal="center"/>
    </xf>
    <xf numFmtId="0" fontId="4" fillId="0" borderId="0" xfId="0" applyFont="1" applyAlignment="1">
      <alignment horizontal="justify"/>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164" fontId="12" fillId="0" borderId="1" xfId="0" applyNumberFormat="1" applyFont="1" applyBorder="1" applyAlignment="1">
      <alignment horizontal="center" vertical="center" wrapText="1"/>
    </xf>
    <xf numFmtId="6" fontId="4"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4" fillId="0" borderId="6"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0" borderId="0" xfId="0" applyFont="1" applyAlignment="1">
      <alignment wrapText="1"/>
    </xf>
    <xf numFmtId="0" fontId="4" fillId="0" borderId="0" xfId="0" applyFont="1" applyAlignment="1">
      <alignment horizontal="justify" wrapText="1"/>
    </xf>
    <xf numFmtId="0" fontId="4" fillId="0" borderId="0" xfId="0" applyFont="1" applyAlignment="1">
      <alignment horizontal="center" vertical="center" wrapText="1"/>
    </xf>
    <xf numFmtId="164" fontId="4" fillId="0" borderId="1" xfId="0" applyNumberFormat="1" applyFont="1" applyBorder="1" applyAlignment="1">
      <alignment horizontal="center" vertical="center" wrapText="1"/>
    </xf>
    <xf numFmtId="0" fontId="3" fillId="0" borderId="2" xfId="0" applyFont="1" applyBorder="1" applyAlignment="1">
      <alignment horizontal="center" vertical="center"/>
    </xf>
    <xf numFmtId="0" fontId="3" fillId="3"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17" fontId="5" fillId="2" borderId="4" xfId="0" applyNumberFormat="1" applyFont="1" applyFill="1" applyBorder="1" applyAlignment="1">
      <alignment horizontal="center" vertical="center"/>
    </xf>
    <xf numFmtId="17" fontId="5" fillId="2" borderId="6" xfId="0" applyNumberFormat="1" applyFont="1" applyFill="1" applyBorder="1" applyAlignment="1">
      <alignment horizontal="center" vertical="center"/>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0" borderId="0" xfId="0" applyFont="1" applyAlignment="1">
      <alignment horizontal="center"/>
    </xf>
    <xf numFmtId="0" fontId="11" fillId="3" borderId="2" xfId="0" applyFont="1" applyFill="1" applyBorder="1" applyAlignment="1">
      <alignment horizontal="center"/>
    </xf>
    <xf numFmtId="0" fontId="11" fillId="3" borderId="8" xfId="0" applyFont="1" applyFill="1" applyBorder="1" applyAlignment="1">
      <alignment horizontal="center"/>
    </xf>
    <xf numFmtId="0" fontId="11" fillId="2" borderId="1" xfId="0" applyFont="1" applyFill="1" applyBorder="1" applyAlignment="1">
      <alignment horizontal="center"/>
    </xf>
    <xf numFmtId="0" fontId="11" fillId="3" borderId="2" xfId="0" applyFont="1" applyFill="1" applyBorder="1" applyAlignment="1">
      <alignment horizontal="right" vertical="center"/>
    </xf>
    <xf numFmtId="0" fontId="11" fillId="3" borderId="8" xfId="0" applyFont="1" applyFill="1" applyBorder="1" applyAlignment="1">
      <alignment horizontal="right" vertical="center"/>
    </xf>
    <xf numFmtId="0" fontId="11" fillId="3" borderId="3" xfId="0" applyFont="1" applyFill="1" applyBorder="1" applyAlignment="1">
      <alignment horizontal="right" vertical="center"/>
    </xf>
    <xf numFmtId="17" fontId="5" fillId="2" borderId="4" xfId="0" applyNumberFormat="1" applyFont="1" applyFill="1" applyBorder="1" applyAlignment="1">
      <alignment horizontal="center" vertical="center" wrapText="1"/>
    </xf>
    <xf numFmtId="17" fontId="5" fillId="2" borderId="5" xfId="0" applyNumberFormat="1" applyFont="1" applyFill="1" applyBorder="1" applyAlignment="1">
      <alignment horizontal="center" vertical="center" wrapText="1"/>
    </xf>
    <xf numFmtId="17" fontId="5" fillId="2" borderId="6"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xf>
    <xf numFmtId="14" fontId="11" fillId="0" borderId="1" xfId="0" applyNumberFormat="1" applyFont="1" applyBorder="1" applyAlignment="1">
      <alignment horizontal="left" vertical="center"/>
    </xf>
    <xf numFmtId="0" fontId="5" fillId="2" borderId="1" xfId="0" applyFont="1" applyFill="1" applyBorder="1" applyAlignment="1">
      <alignment horizontal="center" vertical="center" wrapText="1"/>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10" fillId="0" borderId="12" xfId="0" applyFont="1" applyBorder="1" applyAlignment="1">
      <alignment horizontal="left" vertical="center" wrapText="1"/>
    </xf>
    <xf numFmtId="0" fontId="8" fillId="3" borderId="1" xfId="0" applyFont="1" applyFill="1" applyBorder="1" applyAlignment="1">
      <alignment horizontal="left"/>
    </xf>
    <xf numFmtId="0" fontId="7" fillId="0" borderId="9" xfId="0" applyFont="1" applyBorder="1" applyAlignment="1">
      <alignment horizontal="center"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4" fillId="0" borderId="1" xfId="0" applyFont="1" applyBorder="1" applyAlignment="1">
      <alignment horizontal="center"/>
    </xf>
    <xf numFmtId="0" fontId="4" fillId="0" borderId="7" xfId="0" applyFont="1" applyBorder="1" applyAlignment="1">
      <alignment horizontal="center"/>
    </xf>
  </cellXfs>
  <cellStyles count="5">
    <cellStyle name="Hipervínculo" xfId="1" builtinId="8" hidden="1"/>
    <cellStyle name="Hipervínculo" xfId="3" builtinId="8" hidden="1"/>
    <cellStyle name="Hipervínculo visitado" xfId="2" builtinId="9" hidden="1"/>
    <cellStyle name="Hipervínculo visitado" xfId="4"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666751</xdr:colOff>
      <xdr:row>0</xdr:row>
      <xdr:rowOff>122465</xdr:rowOff>
    </xdr:from>
    <xdr:to>
      <xdr:col>2</xdr:col>
      <xdr:colOff>399053</xdr:colOff>
      <xdr:row>3</xdr:row>
      <xdr:rowOff>61233</xdr:rowOff>
    </xdr:to>
    <xdr:pic>
      <xdr:nvPicPr>
        <xdr:cNvPr id="4" name="Imagen 3">
          <a:extLst>
            <a:ext uri="{FF2B5EF4-FFF2-40B4-BE49-F238E27FC236}">
              <a16:creationId xmlns:a16="http://schemas.microsoft.com/office/drawing/2014/main" id="{0024EDB8-F831-4F7E-87A9-85E9FAA34EB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61358" y="122465"/>
          <a:ext cx="956945" cy="619125"/>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35"/>
  <sheetViews>
    <sheetView tabSelected="1" zoomScale="70" zoomScaleNormal="70" zoomScalePageLayoutView="80" workbookViewId="0">
      <pane ySplit="14" topLeftCell="A15" activePane="bottomLeft" state="frozen"/>
      <selection activeCell="D1" sqref="D1"/>
      <selection pane="bottomLeft" activeCell="E8" sqref="E8:X8"/>
    </sheetView>
  </sheetViews>
  <sheetFormatPr baseColWidth="10" defaultColWidth="11.453125" defaultRowHeight="14.5" x14ac:dyDescent="0.35"/>
  <cols>
    <col min="1" max="1" width="6" style="5" customWidth="1"/>
    <col min="2" max="2" width="18.453125" style="5" customWidth="1"/>
    <col min="3" max="3" width="15.1796875" style="5" customWidth="1"/>
    <col min="4" max="4" width="16.81640625" style="1" customWidth="1"/>
    <col min="5" max="5" width="33.453125" style="16" customWidth="1"/>
    <col min="6" max="7" width="37.453125" style="16" customWidth="1"/>
    <col min="8" max="8" width="16" style="6" customWidth="1"/>
    <col min="9" max="9" width="17.81640625" style="6" customWidth="1"/>
    <col min="10" max="10" width="16.26953125" style="6" customWidth="1"/>
    <col min="11" max="11" width="18.1796875" style="6" customWidth="1"/>
    <col min="12" max="12" width="10.453125" style="1" customWidth="1"/>
    <col min="13" max="13" width="9" style="1" customWidth="1"/>
    <col min="14" max="14" width="8.453125" style="1" customWidth="1"/>
    <col min="15" max="15" width="6.81640625" style="1" customWidth="1"/>
    <col min="16" max="16" width="7.26953125" style="1" bestFit="1" customWidth="1"/>
    <col min="17" max="17" width="6.81640625" style="1" bestFit="1" customWidth="1"/>
    <col min="18" max="18" width="6.26953125" style="1" bestFit="1" customWidth="1"/>
    <col min="19" max="19" width="9.1796875" style="1" bestFit="1" customWidth="1"/>
    <col min="20" max="20" width="11.7265625" style="1" customWidth="1"/>
    <col min="21" max="21" width="9.7265625" style="1" bestFit="1" customWidth="1"/>
    <col min="22" max="22" width="12.453125" style="1" customWidth="1"/>
    <col min="23" max="23" width="11.7265625" style="1" bestFit="1" customWidth="1"/>
    <col min="24" max="24" width="15.7265625" style="1" customWidth="1"/>
    <col min="25" max="16384" width="11.453125" style="1"/>
  </cols>
  <sheetData>
    <row r="1" spans="1:24" ht="16.5" customHeight="1" x14ac:dyDescent="0.35">
      <c r="A1" s="54"/>
      <c r="B1" s="54"/>
      <c r="C1" s="54"/>
      <c r="D1" s="54"/>
      <c r="E1" s="48" t="s">
        <v>10</v>
      </c>
      <c r="F1" s="49"/>
      <c r="G1" s="49"/>
      <c r="H1" s="49"/>
      <c r="I1" s="49"/>
      <c r="J1" s="49"/>
      <c r="K1" s="49"/>
      <c r="L1" s="49"/>
      <c r="M1" s="49"/>
      <c r="N1" s="49"/>
      <c r="O1" s="49"/>
      <c r="P1" s="49"/>
      <c r="Q1" s="49"/>
      <c r="R1" s="49"/>
      <c r="S1" s="49"/>
      <c r="T1" s="49"/>
      <c r="U1" s="49"/>
      <c r="V1" s="50"/>
      <c r="W1" s="47" t="s">
        <v>8</v>
      </c>
      <c r="X1" s="47"/>
    </row>
    <row r="2" spans="1:24" ht="19.5" customHeight="1" x14ac:dyDescent="0.35">
      <c r="A2" s="54"/>
      <c r="B2" s="54"/>
      <c r="C2" s="54"/>
      <c r="D2" s="54"/>
      <c r="E2" s="48"/>
      <c r="F2" s="49"/>
      <c r="G2" s="49"/>
      <c r="H2" s="49"/>
      <c r="I2" s="49"/>
      <c r="J2" s="49"/>
      <c r="K2" s="49"/>
      <c r="L2" s="49"/>
      <c r="M2" s="49"/>
      <c r="N2" s="49"/>
      <c r="O2" s="49"/>
      <c r="P2" s="49"/>
      <c r="Q2" s="49"/>
      <c r="R2" s="49"/>
      <c r="S2" s="49"/>
      <c r="T2" s="49"/>
      <c r="U2" s="49"/>
      <c r="V2" s="50"/>
      <c r="W2" s="47" t="s">
        <v>106</v>
      </c>
      <c r="X2" s="47"/>
    </row>
    <row r="3" spans="1:24" ht="18" customHeight="1" x14ac:dyDescent="0.35">
      <c r="A3" s="54"/>
      <c r="B3" s="54"/>
      <c r="C3" s="54"/>
      <c r="D3" s="54"/>
      <c r="E3" s="48"/>
      <c r="F3" s="49"/>
      <c r="G3" s="49"/>
      <c r="H3" s="49"/>
      <c r="I3" s="49"/>
      <c r="J3" s="49"/>
      <c r="K3" s="49"/>
      <c r="L3" s="49"/>
      <c r="M3" s="49"/>
      <c r="N3" s="49"/>
      <c r="O3" s="49"/>
      <c r="P3" s="49"/>
      <c r="Q3" s="49"/>
      <c r="R3" s="49"/>
      <c r="S3" s="49"/>
      <c r="T3" s="49"/>
      <c r="U3" s="49"/>
      <c r="V3" s="50"/>
      <c r="W3" s="47" t="s">
        <v>107</v>
      </c>
      <c r="X3" s="47"/>
    </row>
    <row r="4" spans="1:24" ht="18" customHeight="1" x14ac:dyDescent="0.35">
      <c r="A4" s="54"/>
      <c r="B4" s="54"/>
      <c r="C4" s="54"/>
      <c r="D4" s="54"/>
      <c r="E4" s="51"/>
      <c r="F4" s="52"/>
      <c r="G4" s="52"/>
      <c r="H4" s="52"/>
      <c r="I4" s="52"/>
      <c r="J4" s="52"/>
      <c r="K4" s="52"/>
      <c r="L4" s="52"/>
      <c r="M4" s="52"/>
      <c r="N4" s="52"/>
      <c r="O4" s="52"/>
      <c r="P4" s="52"/>
      <c r="Q4" s="52"/>
      <c r="R4" s="52"/>
      <c r="S4" s="52"/>
      <c r="T4" s="52"/>
      <c r="U4" s="52"/>
      <c r="V4" s="53"/>
      <c r="W4" s="47" t="s">
        <v>9</v>
      </c>
      <c r="X4" s="47"/>
    </row>
    <row r="5" spans="1:24" ht="18" customHeight="1" x14ac:dyDescent="0.35">
      <c r="A5" s="55"/>
      <c r="B5" s="55"/>
      <c r="C5" s="55"/>
      <c r="D5" s="55"/>
      <c r="E5" s="55"/>
      <c r="F5" s="55"/>
      <c r="G5" s="55"/>
      <c r="H5" s="55"/>
      <c r="I5" s="55"/>
      <c r="J5" s="55"/>
      <c r="K5" s="55"/>
      <c r="L5" s="55"/>
      <c r="M5" s="55"/>
      <c r="N5" s="55"/>
      <c r="O5" s="55"/>
      <c r="P5" s="55"/>
      <c r="Q5" s="55"/>
      <c r="R5" s="55"/>
      <c r="S5" s="55"/>
      <c r="T5" s="55"/>
      <c r="U5" s="55"/>
      <c r="V5" s="55"/>
      <c r="W5" s="55"/>
      <c r="X5" s="55"/>
    </row>
    <row r="6" spans="1:24" ht="71.150000000000006" customHeight="1" x14ac:dyDescent="0.35">
      <c r="A6" s="46" t="s">
        <v>47</v>
      </c>
      <c r="B6" s="46"/>
      <c r="C6" s="46"/>
      <c r="D6" s="46"/>
      <c r="E6" s="46"/>
      <c r="F6" s="46"/>
      <c r="G6" s="46"/>
      <c r="H6" s="46"/>
      <c r="I6" s="46"/>
      <c r="J6" s="46"/>
      <c r="K6" s="46"/>
      <c r="L6" s="46"/>
      <c r="M6" s="46"/>
      <c r="N6" s="46"/>
      <c r="O6" s="46"/>
      <c r="P6" s="46"/>
      <c r="Q6" s="46"/>
      <c r="R6" s="46"/>
      <c r="S6" s="46"/>
      <c r="T6" s="46"/>
      <c r="U6" s="46"/>
      <c r="V6" s="46"/>
      <c r="W6" s="46"/>
      <c r="X6" s="46"/>
    </row>
    <row r="7" spans="1:24" ht="21" customHeight="1" x14ac:dyDescent="0.35">
      <c r="A7" s="39" t="s">
        <v>16</v>
      </c>
      <c r="B7" s="39"/>
      <c r="C7" s="39"/>
      <c r="D7" s="39"/>
      <c r="E7" s="40">
        <v>2026</v>
      </c>
      <c r="F7" s="40"/>
      <c r="G7" s="40"/>
      <c r="H7" s="40"/>
      <c r="I7" s="40"/>
      <c r="J7" s="40"/>
      <c r="K7" s="40"/>
      <c r="L7" s="40"/>
      <c r="M7" s="40"/>
      <c r="N7" s="40"/>
      <c r="O7" s="40"/>
      <c r="P7" s="40"/>
      <c r="Q7" s="40"/>
      <c r="R7" s="40"/>
      <c r="S7" s="40"/>
      <c r="T7" s="40"/>
      <c r="U7" s="40"/>
      <c r="V7" s="40"/>
      <c r="W7" s="40"/>
      <c r="X7" s="40"/>
    </row>
    <row r="8" spans="1:24" ht="22.5" customHeight="1" x14ac:dyDescent="0.35">
      <c r="A8" s="39" t="s">
        <v>18</v>
      </c>
      <c r="B8" s="39"/>
      <c r="C8" s="39"/>
      <c r="D8" s="39"/>
      <c r="E8" s="41">
        <v>46077</v>
      </c>
      <c r="F8" s="40"/>
      <c r="G8" s="40"/>
      <c r="H8" s="40"/>
      <c r="I8" s="40"/>
      <c r="J8" s="40"/>
      <c r="K8" s="40"/>
      <c r="L8" s="40"/>
      <c r="M8" s="40"/>
      <c r="N8" s="40"/>
      <c r="O8" s="40"/>
      <c r="P8" s="40"/>
      <c r="Q8" s="40"/>
      <c r="R8" s="40"/>
      <c r="S8" s="40"/>
      <c r="T8" s="40"/>
      <c r="U8" s="40"/>
      <c r="V8" s="40"/>
      <c r="W8" s="40"/>
      <c r="X8" s="40"/>
    </row>
    <row r="9" spans="1:24" ht="25.5" customHeight="1" x14ac:dyDescent="0.35">
      <c r="A9" s="39" t="s">
        <v>17</v>
      </c>
      <c r="B9" s="39"/>
      <c r="C9" s="39"/>
      <c r="D9" s="39"/>
      <c r="E9" s="41" t="s">
        <v>103</v>
      </c>
      <c r="F9" s="40"/>
      <c r="G9" s="40"/>
      <c r="H9" s="40"/>
      <c r="I9" s="40"/>
      <c r="J9" s="40"/>
      <c r="K9" s="40"/>
      <c r="L9" s="40"/>
      <c r="M9" s="40"/>
      <c r="N9" s="40"/>
      <c r="O9" s="40"/>
      <c r="P9" s="40"/>
      <c r="Q9" s="40"/>
      <c r="R9" s="40"/>
      <c r="S9" s="40"/>
      <c r="T9" s="40"/>
      <c r="U9" s="40"/>
      <c r="V9" s="40"/>
      <c r="W9" s="40"/>
      <c r="X9" s="40"/>
    </row>
    <row r="10" spans="1:24" ht="35.25" customHeight="1" x14ac:dyDescent="0.35">
      <c r="A10" s="39" t="s">
        <v>19</v>
      </c>
      <c r="B10" s="39"/>
      <c r="C10" s="39"/>
      <c r="D10" s="39"/>
      <c r="E10" s="40" t="s">
        <v>104</v>
      </c>
      <c r="F10" s="40"/>
      <c r="G10" s="40"/>
      <c r="H10" s="40"/>
      <c r="I10" s="40"/>
      <c r="J10" s="40"/>
      <c r="K10" s="40"/>
      <c r="L10" s="40"/>
      <c r="M10" s="40"/>
      <c r="N10" s="40"/>
      <c r="O10" s="40"/>
      <c r="P10" s="40"/>
      <c r="Q10" s="40"/>
      <c r="R10" s="40"/>
      <c r="S10" s="40"/>
      <c r="T10" s="40"/>
      <c r="U10" s="40"/>
      <c r="V10" s="40"/>
      <c r="W10" s="40"/>
      <c r="X10" s="40"/>
    </row>
    <row r="11" spans="1:24" ht="18" customHeight="1" x14ac:dyDescent="0.35">
      <c r="A11" s="1"/>
      <c r="B11" s="1"/>
      <c r="C11" s="1"/>
      <c r="E11" s="15"/>
      <c r="F11" s="15"/>
      <c r="G11" s="15"/>
      <c r="H11" s="1"/>
      <c r="I11" s="1"/>
      <c r="J11" s="1"/>
      <c r="K11" s="1"/>
    </row>
    <row r="12" spans="1:24" s="5" customFormat="1" ht="15" customHeight="1" x14ac:dyDescent="0.35">
      <c r="A12" s="38" t="s">
        <v>36</v>
      </c>
      <c r="B12" s="43" t="s">
        <v>11</v>
      </c>
      <c r="C12" s="43" t="s">
        <v>14</v>
      </c>
      <c r="D12" s="25" t="s">
        <v>12</v>
      </c>
      <c r="E12" s="42" t="s">
        <v>0</v>
      </c>
      <c r="F12" s="42" t="s">
        <v>35</v>
      </c>
      <c r="G12" s="42" t="s">
        <v>1</v>
      </c>
      <c r="H12" s="25" t="s">
        <v>34</v>
      </c>
      <c r="I12" s="42" t="s">
        <v>2</v>
      </c>
      <c r="J12" s="25" t="s">
        <v>15</v>
      </c>
      <c r="K12" s="25" t="s">
        <v>13</v>
      </c>
      <c r="L12" s="38" t="s">
        <v>20</v>
      </c>
      <c r="M12" s="38"/>
      <c r="N12" s="38"/>
      <c r="O12" s="38"/>
      <c r="P12" s="38"/>
      <c r="Q12" s="38"/>
      <c r="R12" s="38"/>
      <c r="S12" s="38"/>
      <c r="T12" s="38"/>
      <c r="U12" s="38"/>
      <c r="V12" s="38"/>
      <c r="W12" s="38"/>
      <c r="X12" s="35" t="s">
        <v>33</v>
      </c>
    </row>
    <row r="13" spans="1:24" s="5" customFormat="1" ht="28.5" customHeight="1" x14ac:dyDescent="0.35">
      <c r="A13" s="38"/>
      <c r="B13" s="44"/>
      <c r="C13" s="44"/>
      <c r="D13" s="26"/>
      <c r="E13" s="42"/>
      <c r="F13" s="42"/>
      <c r="G13" s="42"/>
      <c r="H13" s="26"/>
      <c r="I13" s="42"/>
      <c r="J13" s="26"/>
      <c r="K13" s="26"/>
      <c r="L13" s="23" t="s">
        <v>21</v>
      </c>
      <c r="M13" s="23" t="s">
        <v>22</v>
      </c>
      <c r="N13" s="23" t="s">
        <v>23</v>
      </c>
      <c r="O13" s="23" t="s">
        <v>24</v>
      </c>
      <c r="P13" s="23" t="s">
        <v>25</v>
      </c>
      <c r="Q13" s="23" t="s">
        <v>26</v>
      </c>
      <c r="R13" s="23" t="s">
        <v>27</v>
      </c>
      <c r="S13" s="23" t="s">
        <v>28</v>
      </c>
      <c r="T13" s="23" t="s">
        <v>29</v>
      </c>
      <c r="U13" s="23" t="s">
        <v>30</v>
      </c>
      <c r="V13" s="23" t="s">
        <v>31</v>
      </c>
      <c r="W13" s="23" t="s">
        <v>32</v>
      </c>
      <c r="X13" s="36"/>
    </row>
    <row r="14" spans="1:24" s="5" customFormat="1" ht="15.75" customHeight="1" x14ac:dyDescent="0.35">
      <c r="A14" s="38"/>
      <c r="B14" s="45"/>
      <c r="C14" s="45"/>
      <c r="D14" s="27"/>
      <c r="E14" s="42"/>
      <c r="F14" s="42"/>
      <c r="G14" s="42"/>
      <c r="H14" s="27"/>
      <c r="I14" s="42"/>
      <c r="J14" s="27"/>
      <c r="K14" s="27"/>
      <c r="L14" s="24"/>
      <c r="M14" s="24"/>
      <c r="N14" s="24"/>
      <c r="O14" s="24"/>
      <c r="P14" s="24"/>
      <c r="Q14" s="24"/>
      <c r="R14" s="24"/>
      <c r="S14" s="24"/>
      <c r="T14" s="24"/>
      <c r="U14" s="24"/>
      <c r="V14" s="24"/>
      <c r="W14" s="24"/>
      <c r="X14" s="37"/>
    </row>
    <row r="15" spans="1:24" ht="120" customHeight="1" x14ac:dyDescent="0.35">
      <c r="A15" s="9">
        <v>1</v>
      </c>
      <c r="B15" s="8" t="s">
        <v>65</v>
      </c>
      <c r="C15" s="8" t="s">
        <v>69</v>
      </c>
      <c r="D15" s="9" t="s">
        <v>48</v>
      </c>
      <c r="E15" s="8" t="s">
        <v>7</v>
      </c>
      <c r="F15" s="8" t="s">
        <v>41</v>
      </c>
      <c r="G15" s="8" t="s">
        <v>39</v>
      </c>
      <c r="H15" s="8" t="s">
        <v>37</v>
      </c>
      <c r="I15" s="8" t="s">
        <v>6</v>
      </c>
      <c r="J15" s="11">
        <v>9000000</v>
      </c>
      <c r="K15" s="11" t="s">
        <v>68</v>
      </c>
      <c r="L15" s="7"/>
      <c r="M15" s="7"/>
      <c r="N15" s="7"/>
      <c r="O15" s="7">
        <v>2</v>
      </c>
      <c r="P15" s="7">
        <v>1</v>
      </c>
      <c r="Q15" s="7">
        <v>2</v>
      </c>
      <c r="R15" s="7">
        <v>1</v>
      </c>
      <c r="S15" s="7">
        <v>2</v>
      </c>
      <c r="T15" s="7">
        <v>1</v>
      </c>
      <c r="U15" s="7">
        <v>2</v>
      </c>
      <c r="V15" s="7">
        <v>1</v>
      </c>
      <c r="W15" s="7">
        <v>2</v>
      </c>
      <c r="X15" s="2">
        <f>SUM(L15:W15)</f>
        <v>14</v>
      </c>
    </row>
    <row r="16" spans="1:24" ht="261" x14ac:dyDescent="0.35">
      <c r="A16" s="9">
        <v>2</v>
      </c>
      <c r="B16" s="8" t="s">
        <v>65</v>
      </c>
      <c r="C16" s="8" t="s">
        <v>69</v>
      </c>
      <c r="D16" s="9" t="s">
        <v>49</v>
      </c>
      <c r="E16" s="8" t="s">
        <v>99</v>
      </c>
      <c r="F16" s="8" t="s">
        <v>45</v>
      </c>
      <c r="G16" s="8" t="s">
        <v>102</v>
      </c>
      <c r="H16" s="8" t="s">
        <v>37</v>
      </c>
      <c r="I16" s="9" t="s">
        <v>6</v>
      </c>
      <c r="J16" s="10">
        <v>19000000</v>
      </c>
      <c r="K16" s="11" t="s">
        <v>68</v>
      </c>
      <c r="L16" s="3"/>
      <c r="M16" s="2"/>
      <c r="N16" s="2"/>
      <c r="O16" s="19">
        <v>1</v>
      </c>
      <c r="P16" s="19"/>
      <c r="Q16" s="19">
        <v>1</v>
      </c>
      <c r="R16" s="19"/>
      <c r="S16" s="19">
        <v>1</v>
      </c>
      <c r="T16" s="7"/>
      <c r="U16" s="19">
        <v>1</v>
      </c>
      <c r="V16" s="7"/>
      <c r="W16" s="7">
        <v>1</v>
      </c>
      <c r="X16" s="2">
        <f t="shared" ref="X16:X30" si="0">SUM(L16:W16)</f>
        <v>5</v>
      </c>
    </row>
    <row r="17" spans="1:24" ht="237.75" customHeight="1" x14ac:dyDescent="0.35">
      <c r="A17" s="9">
        <v>3</v>
      </c>
      <c r="B17" s="8" t="s">
        <v>65</v>
      </c>
      <c r="C17" s="8" t="s">
        <v>69</v>
      </c>
      <c r="D17" s="9" t="s">
        <v>49</v>
      </c>
      <c r="E17" s="8" t="s">
        <v>42</v>
      </c>
      <c r="F17" s="8" t="s">
        <v>44</v>
      </c>
      <c r="G17" s="8" t="s">
        <v>95</v>
      </c>
      <c r="H17" s="8" t="s">
        <v>37</v>
      </c>
      <c r="I17" s="9" t="s">
        <v>6</v>
      </c>
      <c r="J17" s="10">
        <v>45000000</v>
      </c>
      <c r="K17" s="11" t="s">
        <v>68</v>
      </c>
      <c r="L17" s="3"/>
      <c r="M17" s="2"/>
      <c r="N17" s="2"/>
      <c r="O17" s="7">
        <v>1</v>
      </c>
      <c r="P17" s="7">
        <v>1</v>
      </c>
      <c r="Q17" s="7">
        <v>1</v>
      </c>
      <c r="R17" s="7">
        <v>1</v>
      </c>
      <c r="S17" s="7">
        <v>1</v>
      </c>
      <c r="T17" s="7">
        <v>1</v>
      </c>
      <c r="U17" s="7">
        <v>1</v>
      </c>
      <c r="V17" s="7">
        <v>1</v>
      </c>
      <c r="W17" s="7">
        <v>1</v>
      </c>
      <c r="X17" s="2">
        <f t="shared" si="0"/>
        <v>9</v>
      </c>
    </row>
    <row r="18" spans="1:24" ht="118.5" customHeight="1" x14ac:dyDescent="0.35">
      <c r="A18" s="9">
        <v>4</v>
      </c>
      <c r="B18" s="8" t="s">
        <v>65</v>
      </c>
      <c r="C18" s="8" t="s">
        <v>69</v>
      </c>
      <c r="D18" s="9" t="s">
        <v>49</v>
      </c>
      <c r="E18" s="8" t="s">
        <v>43</v>
      </c>
      <c r="F18" s="8" t="s">
        <v>71</v>
      </c>
      <c r="G18" s="8" t="s">
        <v>96</v>
      </c>
      <c r="H18" s="8" t="s">
        <v>37</v>
      </c>
      <c r="I18" s="9" t="s">
        <v>6</v>
      </c>
      <c r="J18" s="10">
        <v>6500000</v>
      </c>
      <c r="K18" s="11" t="s">
        <v>68</v>
      </c>
      <c r="L18" s="3"/>
      <c r="M18" s="3"/>
      <c r="N18" s="2"/>
      <c r="O18" s="19">
        <v>1</v>
      </c>
      <c r="P18" s="19"/>
      <c r="Q18" s="19">
        <v>1</v>
      </c>
      <c r="R18" s="19"/>
      <c r="S18" s="19">
        <v>1</v>
      </c>
      <c r="T18" s="7"/>
      <c r="U18" s="19">
        <v>1</v>
      </c>
      <c r="V18" s="7"/>
      <c r="W18" s="7">
        <v>1</v>
      </c>
      <c r="X18" s="2">
        <f t="shared" si="0"/>
        <v>5</v>
      </c>
    </row>
    <row r="19" spans="1:24" ht="264.75" customHeight="1" x14ac:dyDescent="0.35">
      <c r="A19" s="9">
        <v>5</v>
      </c>
      <c r="B19" s="9" t="s">
        <v>40</v>
      </c>
      <c r="C19" s="8" t="s">
        <v>40</v>
      </c>
      <c r="D19" s="9" t="s">
        <v>49</v>
      </c>
      <c r="E19" s="8" t="s">
        <v>66</v>
      </c>
      <c r="F19" s="8" t="s">
        <v>100</v>
      </c>
      <c r="G19" s="14" t="s">
        <v>85</v>
      </c>
      <c r="H19" s="8" t="s">
        <v>37</v>
      </c>
      <c r="I19" s="9" t="s">
        <v>6</v>
      </c>
      <c r="J19" s="18">
        <v>27000000</v>
      </c>
      <c r="K19" s="11" t="s">
        <v>68</v>
      </c>
      <c r="L19" s="12"/>
      <c r="M19" s="7"/>
      <c r="N19" s="2"/>
      <c r="O19" s="7">
        <v>1</v>
      </c>
      <c r="P19" s="7"/>
      <c r="Q19" s="7"/>
      <c r="R19" s="7">
        <v>1</v>
      </c>
      <c r="S19" s="7"/>
      <c r="T19" s="7">
        <v>1</v>
      </c>
      <c r="U19" s="7"/>
      <c r="V19" s="7"/>
      <c r="W19" s="7">
        <v>1</v>
      </c>
      <c r="X19" s="2">
        <f t="shared" si="0"/>
        <v>4</v>
      </c>
    </row>
    <row r="20" spans="1:24" ht="100.5" customHeight="1" x14ac:dyDescent="0.35">
      <c r="A20" s="9">
        <v>6</v>
      </c>
      <c r="B20" s="8" t="s">
        <v>73</v>
      </c>
      <c r="C20" s="8" t="s">
        <v>74</v>
      </c>
      <c r="D20" s="9" t="s">
        <v>72</v>
      </c>
      <c r="E20" s="8" t="s">
        <v>91</v>
      </c>
      <c r="F20" s="8" t="s">
        <v>75</v>
      </c>
      <c r="G20" s="8" t="s">
        <v>76</v>
      </c>
      <c r="H20" s="8" t="s">
        <v>37</v>
      </c>
      <c r="I20" s="9" t="s">
        <v>6</v>
      </c>
      <c r="J20" s="10">
        <v>40000000</v>
      </c>
      <c r="K20" s="11" t="s">
        <v>68</v>
      </c>
      <c r="L20" s="12"/>
      <c r="M20" s="12"/>
      <c r="N20" s="7"/>
      <c r="O20" s="7"/>
      <c r="P20" s="7"/>
      <c r="Q20" s="7"/>
      <c r="R20" s="7">
        <v>1</v>
      </c>
      <c r="S20" s="7"/>
      <c r="T20" s="7"/>
      <c r="U20" s="7"/>
      <c r="V20" s="7"/>
      <c r="W20" s="7">
        <v>1</v>
      </c>
      <c r="X20" s="2">
        <f t="shared" si="0"/>
        <v>2</v>
      </c>
    </row>
    <row r="21" spans="1:24" ht="94.5" customHeight="1" x14ac:dyDescent="0.35">
      <c r="A21" s="9">
        <v>7</v>
      </c>
      <c r="B21" s="8" t="s">
        <v>51</v>
      </c>
      <c r="C21" s="8" t="s">
        <v>59</v>
      </c>
      <c r="D21" s="9" t="s">
        <v>48</v>
      </c>
      <c r="E21" s="8" t="s">
        <v>52</v>
      </c>
      <c r="F21" s="8" t="s">
        <v>57</v>
      </c>
      <c r="G21" s="14" t="s">
        <v>64</v>
      </c>
      <c r="H21" s="9" t="s">
        <v>38</v>
      </c>
      <c r="I21" s="8" t="s">
        <v>67</v>
      </c>
      <c r="J21" s="11">
        <f>100000*12</f>
        <v>1200000</v>
      </c>
      <c r="K21" s="11">
        <f t="shared" ref="K21:K24" si="1">+J21</f>
        <v>1200000</v>
      </c>
      <c r="L21" s="7"/>
      <c r="M21" s="7">
        <v>1</v>
      </c>
      <c r="N21" s="7">
        <v>1</v>
      </c>
      <c r="O21" s="7">
        <v>1</v>
      </c>
      <c r="P21" s="7">
        <v>1</v>
      </c>
      <c r="Q21" s="7">
        <v>1</v>
      </c>
      <c r="R21" s="7">
        <v>1</v>
      </c>
      <c r="S21" s="7">
        <v>1</v>
      </c>
      <c r="T21" s="7">
        <v>1</v>
      </c>
      <c r="U21" s="7">
        <v>1</v>
      </c>
      <c r="V21" s="7">
        <v>1</v>
      </c>
      <c r="W21" s="7">
        <v>1</v>
      </c>
      <c r="X21" s="2">
        <f t="shared" si="0"/>
        <v>11</v>
      </c>
    </row>
    <row r="22" spans="1:24" ht="76.5" customHeight="1" x14ac:dyDescent="0.35">
      <c r="A22" s="9">
        <v>8</v>
      </c>
      <c r="B22" s="8" t="s">
        <v>65</v>
      </c>
      <c r="C22" s="8" t="s">
        <v>69</v>
      </c>
      <c r="D22" s="9" t="s">
        <v>48</v>
      </c>
      <c r="E22" s="8" t="s">
        <v>70</v>
      </c>
      <c r="F22" s="8" t="s">
        <v>56</v>
      </c>
      <c r="G22" s="8" t="s">
        <v>97</v>
      </c>
      <c r="H22" s="9" t="s">
        <v>38</v>
      </c>
      <c r="I22" s="8" t="s">
        <v>67</v>
      </c>
      <c r="J22" s="10">
        <f>100000*0.5*4</f>
        <v>200000</v>
      </c>
      <c r="K22" s="11">
        <f t="shared" si="1"/>
        <v>200000</v>
      </c>
      <c r="L22" s="12"/>
      <c r="M22" s="12"/>
      <c r="N22" s="7">
        <v>1</v>
      </c>
      <c r="O22" s="7"/>
      <c r="P22" s="7"/>
      <c r="Q22" s="7">
        <v>1</v>
      </c>
      <c r="R22" s="7"/>
      <c r="S22" s="7"/>
      <c r="T22" s="7">
        <v>1</v>
      </c>
      <c r="U22" s="7"/>
      <c r="V22" s="7"/>
      <c r="W22" s="7">
        <v>1</v>
      </c>
      <c r="X22" s="2">
        <f t="shared" si="0"/>
        <v>4</v>
      </c>
    </row>
    <row r="23" spans="1:24" ht="71.150000000000006" customHeight="1" x14ac:dyDescent="0.35">
      <c r="A23" s="9">
        <v>9</v>
      </c>
      <c r="B23" s="8" t="s">
        <v>65</v>
      </c>
      <c r="C23" s="8" t="s">
        <v>69</v>
      </c>
      <c r="D23" s="9" t="s">
        <v>48</v>
      </c>
      <c r="E23" s="8" t="s">
        <v>53</v>
      </c>
      <c r="F23" s="8" t="s">
        <v>58</v>
      </c>
      <c r="G23" s="8" t="s">
        <v>98</v>
      </c>
      <c r="H23" s="9" t="s">
        <v>38</v>
      </c>
      <c r="I23" s="8" t="s">
        <v>67</v>
      </c>
      <c r="J23" s="10">
        <f>300000*2</f>
        <v>600000</v>
      </c>
      <c r="K23" s="11">
        <f t="shared" si="1"/>
        <v>600000</v>
      </c>
      <c r="L23" s="12"/>
      <c r="M23" s="7">
        <v>1</v>
      </c>
      <c r="N23" s="7"/>
      <c r="O23" s="7">
        <v>1</v>
      </c>
      <c r="P23" s="7"/>
      <c r="Q23" s="7">
        <v>1</v>
      </c>
      <c r="R23" s="7"/>
      <c r="S23" s="7">
        <v>1</v>
      </c>
      <c r="T23" s="7"/>
      <c r="U23" s="7">
        <v>1</v>
      </c>
      <c r="V23" s="7"/>
      <c r="W23" s="7">
        <v>1</v>
      </c>
      <c r="X23" s="2">
        <f t="shared" si="0"/>
        <v>6</v>
      </c>
    </row>
    <row r="24" spans="1:24" ht="108.65" customHeight="1" x14ac:dyDescent="0.35">
      <c r="A24" s="9">
        <v>10</v>
      </c>
      <c r="B24" s="8" t="s">
        <v>65</v>
      </c>
      <c r="C24" s="8" t="s">
        <v>69</v>
      </c>
      <c r="D24" s="9" t="s">
        <v>48</v>
      </c>
      <c r="E24" s="17" t="s">
        <v>54</v>
      </c>
      <c r="F24" s="13" t="s">
        <v>60</v>
      </c>
      <c r="G24" s="14" t="s">
        <v>86</v>
      </c>
      <c r="H24" s="9" t="s">
        <v>38</v>
      </c>
      <c r="I24" s="8" t="s">
        <v>67</v>
      </c>
      <c r="J24" s="10">
        <v>300000</v>
      </c>
      <c r="K24" s="11">
        <f t="shared" si="1"/>
        <v>300000</v>
      </c>
      <c r="L24" s="12"/>
      <c r="M24" s="7"/>
      <c r="N24" s="7"/>
      <c r="O24" s="7"/>
      <c r="P24" s="7">
        <v>1</v>
      </c>
      <c r="Q24" s="7"/>
      <c r="R24" s="7"/>
      <c r="S24" s="7"/>
      <c r="T24" s="7"/>
      <c r="U24" s="7"/>
      <c r="V24" s="7">
        <v>1</v>
      </c>
      <c r="W24" s="7"/>
      <c r="X24" s="2">
        <f t="shared" si="0"/>
        <v>2</v>
      </c>
    </row>
    <row r="25" spans="1:24" ht="100.5" customHeight="1" x14ac:dyDescent="0.35">
      <c r="A25" s="9">
        <v>11</v>
      </c>
      <c r="B25" s="8" t="s">
        <v>65</v>
      </c>
      <c r="C25" s="8" t="s">
        <v>69</v>
      </c>
      <c r="D25" s="9" t="s">
        <v>48</v>
      </c>
      <c r="E25" s="8" t="s">
        <v>55</v>
      </c>
      <c r="F25" s="8" t="s">
        <v>61</v>
      </c>
      <c r="G25" s="8" t="s">
        <v>62</v>
      </c>
      <c r="H25" s="8" t="s">
        <v>38</v>
      </c>
      <c r="I25" s="8" t="s">
        <v>67</v>
      </c>
      <c r="J25" s="10">
        <f>100000*2</f>
        <v>200000</v>
      </c>
      <c r="K25" s="11">
        <f>+J25</f>
        <v>200000</v>
      </c>
      <c r="L25" s="12"/>
      <c r="M25" s="12"/>
      <c r="N25" s="7"/>
      <c r="O25" s="7">
        <v>1</v>
      </c>
      <c r="P25" s="7"/>
      <c r="Q25" s="7"/>
      <c r="R25" s="7"/>
      <c r="S25" s="7">
        <v>1</v>
      </c>
      <c r="T25" s="7"/>
      <c r="U25" s="7"/>
      <c r="V25" s="7"/>
      <c r="W25" s="7">
        <v>1</v>
      </c>
      <c r="X25" s="2">
        <f t="shared" si="0"/>
        <v>3</v>
      </c>
    </row>
    <row r="26" spans="1:24" ht="100.5" customHeight="1" x14ac:dyDescent="0.35">
      <c r="A26" s="9">
        <v>12</v>
      </c>
      <c r="B26" s="8" t="s">
        <v>40</v>
      </c>
      <c r="C26" s="8" t="s">
        <v>40</v>
      </c>
      <c r="D26" s="9" t="s">
        <v>49</v>
      </c>
      <c r="E26" s="8" t="s">
        <v>79</v>
      </c>
      <c r="F26" s="8" t="s">
        <v>80</v>
      </c>
      <c r="G26" s="8" t="s">
        <v>81</v>
      </c>
      <c r="H26" s="8" t="s">
        <v>38</v>
      </c>
      <c r="I26" s="8" t="s">
        <v>67</v>
      </c>
      <c r="J26" s="10">
        <f>100000*5</f>
        <v>500000</v>
      </c>
      <c r="K26" s="11">
        <f>+J26</f>
        <v>500000</v>
      </c>
      <c r="L26" s="12"/>
      <c r="M26" s="12"/>
      <c r="N26" s="7">
        <v>1</v>
      </c>
      <c r="O26" s="7"/>
      <c r="P26" s="7"/>
      <c r="Q26" s="7">
        <v>1</v>
      </c>
      <c r="R26" s="7"/>
      <c r="S26" s="7"/>
      <c r="T26" s="7">
        <v>1</v>
      </c>
      <c r="U26" s="7"/>
      <c r="V26" s="7"/>
      <c r="W26" s="7">
        <v>1</v>
      </c>
      <c r="X26" s="2">
        <f t="shared" si="0"/>
        <v>4</v>
      </c>
    </row>
    <row r="27" spans="1:24" ht="100.5" customHeight="1" x14ac:dyDescent="0.35">
      <c r="A27" s="9">
        <v>13</v>
      </c>
      <c r="B27" s="8" t="s">
        <v>65</v>
      </c>
      <c r="C27" s="8" t="s">
        <v>69</v>
      </c>
      <c r="D27" s="9" t="s">
        <v>48</v>
      </c>
      <c r="E27" s="8" t="s">
        <v>92</v>
      </c>
      <c r="F27" s="8" t="s">
        <v>83</v>
      </c>
      <c r="G27" s="8" t="s">
        <v>87</v>
      </c>
      <c r="H27" s="8" t="s">
        <v>37</v>
      </c>
      <c r="I27" s="9" t="s">
        <v>6</v>
      </c>
      <c r="J27" s="10">
        <f>8000000-J28</f>
        <v>6700000</v>
      </c>
      <c r="K27" s="11" t="s">
        <v>68</v>
      </c>
      <c r="L27" s="12"/>
      <c r="M27" s="12"/>
      <c r="N27" s="7"/>
      <c r="O27" s="7"/>
      <c r="P27" s="7"/>
      <c r="Q27" s="7"/>
      <c r="R27" s="7"/>
      <c r="S27" s="7"/>
      <c r="T27" s="7"/>
      <c r="U27" s="7"/>
      <c r="V27" s="7">
        <v>1</v>
      </c>
      <c r="W27" s="7"/>
      <c r="X27" s="2">
        <f t="shared" si="0"/>
        <v>1</v>
      </c>
    </row>
    <row r="28" spans="1:24" ht="108" customHeight="1" x14ac:dyDescent="0.35">
      <c r="A28" s="9">
        <v>14</v>
      </c>
      <c r="B28" s="8" t="s">
        <v>40</v>
      </c>
      <c r="C28" s="8" t="s">
        <v>40</v>
      </c>
      <c r="D28" s="9" t="s">
        <v>49</v>
      </c>
      <c r="E28" s="8" t="s">
        <v>46</v>
      </c>
      <c r="F28" s="8" t="s">
        <v>88</v>
      </c>
      <c r="G28" s="8" t="s">
        <v>101</v>
      </c>
      <c r="H28" s="8" t="s">
        <v>37</v>
      </c>
      <c r="I28" s="9" t="s">
        <v>6</v>
      </c>
      <c r="J28" s="10">
        <v>1300000</v>
      </c>
      <c r="K28" s="11" t="s">
        <v>68</v>
      </c>
      <c r="L28" s="3"/>
      <c r="M28" s="2"/>
      <c r="N28" s="3"/>
      <c r="O28" s="9"/>
      <c r="P28" s="9"/>
      <c r="Q28" s="9"/>
      <c r="R28" s="7"/>
      <c r="S28" s="2"/>
      <c r="T28" s="7"/>
      <c r="U28" s="3"/>
      <c r="V28" s="7">
        <v>1</v>
      </c>
      <c r="W28" s="2"/>
      <c r="X28" s="2">
        <f>SUM(L28:W28)</f>
        <v>1</v>
      </c>
    </row>
    <row r="29" spans="1:24" ht="108" customHeight="1" x14ac:dyDescent="0.35">
      <c r="A29" s="9">
        <v>15</v>
      </c>
      <c r="B29" s="8" t="s">
        <v>40</v>
      </c>
      <c r="C29" s="8" t="s">
        <v>40</v>
      </c>
      <c r="D29" s="9" t="s">
        <v>49</v>
      </c>
      <c r="E29" s="8" t="s">
        <v>82</v>
      </c>
      <c r="F29" s="8" t="s">
        <v>84</v>
      </c>
      <c r="G29" s="8" t="s">
        <v>94</v>
      </c>
      <c r="H29" s="8" t="s">
        <v>37</v>
      </c>
      <c r="I29" s="9" t="s">
        <v>6</v>
      </c>
      <c r="J29" s="10">
        <v>7000000</v>
      </c>
      <c r="K29" s="11" t="s">
        <v>68</v>
      </c>
      <c r="L29" s="3"/>
      <c r="M29" s="2"/>
      <c r="N29" s="7"/>
      <c r="O29" s="7"/>
      <c r="P29" s="9"/>
      <c r="Q29" s="9"/>
      <c r="R29" s="7"/>
      <c r="S29" s="7"/>
      <c r="T29" s="7"/>
      <c r="U29" s="7">
        <v>1</v>
      </c>
      <c r="V29" s="7"/>
      <c r="W29" s="7"/>
      <c r="X29" s="2">
        <f>SUM(L29:W29)</f>
        <v>1</v>
      </c>
    </row>
    <row r="30" spans="1:24" ht="100.5" customHeight="1" x14ac:dyDescent="0.35">
      <c r="A30" s="9">
        <v>16</v>
      </c>
      <c r="B30" s="8" t="s">
        <v>77</v>
      </c>
      <c r="C30" s="8" t="s">
        <v>50</v>
      </c>
      <c r="D30" s="9" t="s">
        <v>48</v>
      </c>
      <c r="E30" s="8" t="s">
        <v>78</v>
      </c>
      <c r="F30" s="8" t="s">
        <v>89</v>
      </c>
      <c r="G30" s="8" t="s">
        <v>90</v>
      </c>
      <c r="H30" s="8" t="s">
        <v>38</v>
      </c>
      <c r="I30" s="8" t="s">
        <v>67</v>
      </c>
      <c r="J30" s="10">
        <f>100000*2</f>
        <v>200000</v>
      </c>
      <c r="K30" s="11">
        <f>+J30</f>
        <v>200000</v>
      </c>
      <c r="L30" s="12"/>
      <c r="M30" s="12"/>
      <c r="N30" s="7">
        <v>1</v>
      </c>
      <c r="O30" s="7"/>
      <c r="P30" s="7"/>
      <c r="Q30" s="7">
        <v>1</v>
      </c>
      <c r="R30" s="7"/>
      <c r="S30" s="7"/>
      <c r="T30" s="7">
        <v>1</v>
      </c>
      <c r="U30" s="7"/>
      <c r="V30" s="7"/>
      <c r="W30" s="7">
        <v>1</v>
      </c>
      <c r="X30" s="2">
        <f t="shared" si="0"/>
        <v>4</v>
      </c>
    </row>
    <row r="31" spans="1:24" ht="15.5" x14ac:dyDescent="0.35">
      <c r="A31" s="32" t="s">
        <v>63</v>
      </c>
      <c r="B31" s="33"/>
      <c r="C31" s="33"/>
      <c r="D31" s="33"/>
      <c r="E31" s="33"/>
      <c r="F31" s="33"/>
      <c r="G31" s="33"/>
      <c r="H31" s="33"/>
      <c r="I31" s="33"/>
      <c r="J31" s="33"/>
      <c r="K31" s="33"/>
      <c r="L31" s="33"/>
      <c r="M31" s="33"/>
      <c r="N31" s="33"/>
      <c r="O31" s="33"/>
      <c r="P31" s="33"/>
      <c r="Q31" s="33"/>
      <c r="R31" s="33"/>
      <c r="S31" s="33"/>
      <c r="T31" s="33"/>
      <c r="U31" s="33"/>
      <c r="V31" s="33"/>
      <c r="W31" s="34"/>
      <c r="X31" s="20">
        <f>SUM(X15:X30)</f>
        <v>76</v>
      </c>
    </row>
    <row r="32" spans="1:24" ht="15.5" x14ac:dyDescent="0.35">
      <c r="A32" s="29"/>
      <c r="B32" s="30"/>
      <c r="C32" s="30"/>
      <c r="D32" s="30"/>
      <c r="E32" s="30"/>
      <c r="F32" s="30"/>
      <c r="G32" s="30"/>
      <c r="H32" s="30"/>
      <c r="I32" s="30"/>
      <c r="J32" s="30"/>
      <c r="K32" s="30"/>
      <c r="L32" s="30"/>
      <c r="M32" s="30"/>
      <c r="N32" s="30"/>
      <c r="O32" s="30"/>
      <c r="P32" s="30"/>
      <c r="Q32" s="30"/>
      <c r="R32" s="30"/>
      <c r="S32" s="30"/>
      <c r="T32" s="30"/>
      <c r="U32" s="30"/>
      <c r="V32" s="30"/>
      <c r="W32" s="30"/>
      <c r="X32" s="30"/>
    </row>
    <row r="33" spans="1:24" ht="15.5" x14ac:dyDescent="0.35">
      <c r="A33" s="31" t="s">
        <v>3</v>
      </c>
      <c r="B33" s="31"/>
      <c r="C33" s="31"/>
      <c r="D33" s="31"/>
      <c r="E33" s="31"/>
      <c r="F33" s="31"/>
      <c r="G33" s="31" t="s">
        <v>4</v>
      </c>
      <c r="H33" s="31"/>
      <c r="I33" s="31"/>
      <c r="J33" s="31"/>
      <c r="K33" s="31"/>
      <c r="L33" s="31"/>
      <c r="M33" s="31"/>
      <c r="N33" s="31"/>
      <c r="O33" s="31"/>
      <c r="P33" s="31"/>
      <c r="Q33" s="31"/>
      <c r="R33" s="31"/>
      <c r="S33" s="31" t="s">
        <v>5</v>
      </c>
      <c r="T33" s="31"/>
      <c r="U33" s="31"/>
      <c r="V33" s="31"/>
      <c r="W33" s="31"/>
      <c r="X33" s="31"/>
    </row>
    <row r="34" spans="1:24" s="4" customFormat="1" ht="39" customHeight="1" x14ac:dyDescent="0.35">
      <c r="A34" s="21" t="s">
        <v>105</v>
      </c>
      <c r="B34" s="21"/>
      <c r="C34" s="21"/>
      <c r="D34" s="22"/>
      <c r="E34" s="22"/>
      <c r="F34" s="22"/>
      <c r="G34" s="21" t="s">
        <v>93</v>
      </c>
      <c r="H34" s="21"/>
      <c r="I34" s="22"/>
      <c r="J34" s="22"/>
      <c r="K34" s="22"/>
      <c r="L34" s="22"/>
      <c r="M34" s="22"/>
      <c r="N34" s="22"/>
      <c r="O34" s="22"/>
      <c r="P34" s="22"/>
      <c r="Q34" s="22"/>
      <c r="R34" s="22"/>
      <c r="S34" s="21" t="s">
        <v>93</v>
      </c>
      <c r="T34" s="21"/>
      <c r="U34" s="21"/>
      <c r="V34" s="21"/>
      <c r="W34" s="21"/>
      <c r="X34" s="21"/>
    </row>
    <row r="35" spans="1:24" x14ac:dyDescent="0.35">
      <c r="A35" s="28"/>
      <c r="B35" s="28"/>
      <c r="C35" s="28"/>
      <c r="D35" s="28"/>
      <c r="E35" s="28"/>
      <c r="F35" s="28"/>
      <c r="G35" s="28"/>
      <c r="H35" s="28"/>
      <c r="I35" s="28"/>
      <c r="J35" s="28"/>
      <c r="K35" s="28"/>
      <c r="L35" s="28"/>
      <c r="M35" s="28"/>
      <c r="N35" s="28"/>
      <c r="O35" s="28"/>
      <c r="P35" s="28"/>
      <c r="Q35" s="28"/>
      <c r="R35" s="28"/>
      <c r="S35" s="28"/>
      <c r="T35" s="28"/>
      <c r="U35" s="28"/>
      <c r="V35" s="28"/>
      <c r="W35" s="28"/>
    </row>
  </sheetData>
  <autoFilter ref="A12:X31" xr:uid="{00000000-0001-0000-0000-00000000000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autoFilter>
  <mergeCells count="52">
    <mergeCell ref="U13:U14"/>
    <mergeCell ref="V13:V14"/>
    <mergeCell ref="G12:G14"/>
    <mergeCell ref="Q13:Q14"/>
    <mergeCell ref="L13:L14"/>
    <mergeCell ref="M13:M14"/>
    <mergeCell ref="N13:N14"/>
    <mergeCell ref="T13:T14"/>
    <mergeCell ref="A6:X6"/>
    <mergeCell ref="W1:X1"/>
    <mergeCell ref="W2:X2"/>
    <mergeCell ref="W3:X3"/>
    <mergeCell ref="W4:X4"/>
    <mergeCell ref="E1:V4"/>
    <mergeCell ref="A1:D4"/>
    <mergeCell ref="A5:X5"/>
    <mergeCell ref="D12:D14"/>
    <mergeCell ref="E12:E14"/>
    <mergeCell ref="F12:F14"/>
    <mergeCell ref="I12:I14"/>
    <mergeCell ref="B12:B14"/>
    <mergeCell ref="C12:C14"/>
    <mergeCell ref="A7:D7"/>
    <mergeCell ref="A8:D8"/>
    <mergeCell ref="A10:D10"/>
    <mergeCell ref="E7:X7"/>
    <mergeCell ref="E8:X8"/>
    <mergeCell ref="E10:X10"/>
    <mergeCell ref="A9:D9"/>
    <mergeCell ref="E9:X9"/>
    <mergeCell ref="G35:R35"/>
    <mergeCell ref="S35:W35"/>
    <mergeCell ref="K12:K14"/>
    <mergeCell ref="J12:J14"/>
    <mergeCell ref="S34:X34"/>
    <mergeCell ref="A32:X32"/>
    <mergeCell ref="A33:F33"/>
    <mergeCell ref="A35:F35"/>
    <mergeCell ref="A34:F34"/>
    <mergeCell ref="G33:R33"/>
    <mergeCell ref="A31:W31"/>
    <mergeCell ref="X12:X14"/>
    <mergeCell ref="W13:W14"/>
    <mergeCell ref="S33:X33"/>
    <mergeCell ref="L12:W12"/>
    <mergeCell ref="A12:A14"/>
    <mergeCell ref="G34:R34"/>
    <mergeCell ref="O13:O14"/>
    <mergeCell ref="P13:P14"/>
    <mergeCell ref="R13:R14"/>
    <mergeCell ref="S13:S14"/>
    <mergeCell ref="H12:H14"/>
  </mergeCells>
  <printOptions horizontalCentered="1" verticalCentered="1"/>
  <pageMargins left="0" right="0" top="0.35433070866141736" bottom="0.15748031496062992" header="0.31496062992125984" footer="0"/>
  <pageSetup scale="43" orientation="landscape" r:id="rId1"/>
  <drawing r:id="rId2"/>
  <legacyDrawing r:id="rId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 1</vt:lpstr>
      <vt:lpstr>'hoja 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Marta Concepcion Zapata Jimenez</dc:creator>
  <cp:lastModifiedBy>YOLANDA RUA</cp:lastModifiedBy>
  <cp:lastPrinted>2018-08-30T18:59:59Z</cp:lastPrinted>
  <dcterms:created xsi:type="dcterms:W3CDTF">2015-04-16T13:19:00Z</dcterms:created>
  <dcterms:modified xsi:type="dcterms:W3CDTF">2026-03-27T22:14:28Z</dcterms:modified>
</cp:coreProperties>
</file>