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pivotTables/pivotTable1.xml" ContentType="application/vnd.openxmlformats-officedocument.spreadsheetml.pivotTable+xml"/>
  <Override PartName="/xl/tables/table1.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hidePivotFieldList="1" defaultThemeVersion="124226"/>
  <mc:AlternateContent xmlns:mc="http://schemas.openxmlformats.org/markup-compatibility/2006">
    <mc:Choice Requires="x15">
      <x15ac:absPath xmlns:x15ac="http://schemas.microsoft.com/office/spreadsheetml/2010/11/ac" url="C:\Users\gestiondocumental\Downloads\"/>
    </mc:Choice>
  </mc:AlternateContent>
  <xr:revisionPtr revIDLastSave="0" documentId="13_ncr:1_{EF318919-8038-40E6-9A77-A6AD0239D3E9}" xr6:coauthVersionLast="47" xr6:coauthVersionMax="47" xr10:uidLastSave="{00000000-0000-0000-0000-000000000000}"/>
  <bookViews>
    <workbookView xWindow="-120" yWindow="-120" windowWidth="29040" windowHeight="15720" tabRatio="882" firstSheet="2" activeTab="2" xr2:uid="{00000000-000D-0000-FFFF-FFFF00000000}"/>
  </bookViews>
  <sheets>
    <sheet name="1. ESTABLECIMIENTO CONTEXTO " sheetId="23" r:id="rId1"/>
    <sheet name="2. IDENTIFICACIÓN ACTIVOS TI" sheetId="24" r:id="rId2"/>
    <sheet name="3. MATRIZ DE RIESGOS" sheetId="21" r:id="rId3"/>
    <sheet name="Matriz de Calor" sheetId="18" r:id="rId4"/>
    <sheet name="Tabla probabilidad" sheetId="12" r:id="rId5"/>
    <sheet name="Tabla Impacto" sheetId="22" r:id="rId6"/>
    <sheet name="Tabla Valoración controles" sheetId="15" r:id="rId7"/>
    <sheet name="Opciones Tratamiento" sheetId="16" r:id="rId8"/>
    <sheet name="Hoja1" sheetId="11" state="hidden" r:id="rId9"/>
  </sheets>
  <calcPr calcId="191028"/>
  <pivotCaches>
    <pivotCache cacheId="0" r:id="rId10"/>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T43" i="21" l="1"/>
  <c r="Q43" i="21"/>
  <c r="Y43" i="21" s="1"/>
  <c r="AC42" i="21"/>
  <c r="AB42" i="21" s="1"/>
  <c r="T42" i="21"/>
  <c r="Q42" i="21"/>
  <c r="AC43" i="21" s="1"/>
  <c r="AB43" i="21" s="1"/>
  <c r="T41" i="21"/>
  <c r="Q41" i="21"/>
  <c r="Y42" i="21" s="1"/>
  <c r="Y40" i="21"/>
  <c r="AA40" i="21" s="1"/>
  <c r="Y41" i="21" s="1"/>
  <c r="T40" i="21"/>
  <c r="Q40" i="21"/>
  <c r="N40" i="21"/>
  <c r="M40" i="21"/>
  <c r="K40" i="21"/>
  <c r="T39" i="21"/>
  <c r="Q39" i="21"/>
  <c r="Y39" i="21" s="1"/>
  <c r="T38" i="21"/>
  <c r="Q38" i="21"/>
  <c r="AC39" i="21" s="1"/>
  <c r="AB39" i="21" s="1"/>
  <c r="T37" i="21"/>
  <c r="Q37" i="21"/>
  <c r="T36" i="21"/>
  <c r="Y36" i="21" s="1"/>
  <c r="Q36" i="21"/>
  <c r="N36" i="21"/>
  <c r="M36" i="21"/>
  <c r="K36" i="21"/>
  <c r="T35" i="21"/>
  <c r="Q35" i="21"/>
  <c r="T34" i="21"/>
  <c r="Q34" i="21"/>
  <c r="T33" i="21"/>
  <c r="Q33" i="21"/>
  <c r="T32" i="21"/>
  <c r="Y32" i="21" s="1"/>
  <c r="Q32" i="21"/>
  <c r="N32" i="21"/>
  <c r="M32" i="21"/>
  <c r="K32" i="21"/>
  <c r="T31" i="21"/>
  <c r="Q31" i="21"/>
  <c r="T30" i="21"/>
  <c r="Q30" i="21"/>
  <c r="T29" i="21"/>
  <c r="Q29" i="21"/>
  <c r="T28" i="21"/>
  <c r="Q28" i="21"/>
  <c r="T27" i="21"/>
  <c r="Q27" i="21"/>
  <c r="T26" i="21"/>
  <c r="Q26" i="21"/>
  <c r="N26" i="21"/>
  <c r="M26" i="21"/>
  <c r="K26" i="21"/>
  <c r="T25" i="21"/>
  <c r="Q25" i="21"/>
  <c r="T24" i="21"/>
  <c r="Q24" i="21"/>
  <c r="AC23" i="21"/>
  <c r="AB23" i="21" s="1"/>
  <c r="T23" i="21"/>
  <c r="Q23" i="21"/>
  <c r="N23" i="21"/>
  <c r="M23" i="21"/>
  <c r="K23" i="21"/>
  <c r="T22" i="21"/>
  <c r="Q22" i="21"/>
  <c r="T21" i="21"/>
  <c r="Q21" i="21"/>
  <c r="T20" i="21"/>
  <c r="Q20" i="21"/>
  <c r="N20" i="21"/>
  <c r="M20" i="21"/>
  <c r="K20" i="21"/>
  <c r="T19" i="21"/>
  <c r="Q19" i="21"/>
  <c r="T18" i="21"/>
  <c r="Q18" i="21"/>
  <c r="T17" i="21"/>
  <c r="Q17" i="21"/>
  <c r="AC17" i="21" s="1"/>
  <c r="AB17" i="21" s="1"/>
  <c r="N17" i="21"/>
  <c r="M17" i="21"/>
  <c r="K17" i="21"/>
  <c r="T16" i="21"/>
  <c r="Q16" i="21"/>
  <c r="T15" i="21"/>
  <c r="Q15" i="21"/>
  <c r="N15" i="21"/>
  <c r="M15" i="21"/>
  <c r="K15" i="21"/>
  <c r="AA42" i="21" l="1"/>
  <c r="Z42" i="21"/>
  <c r="AA32" i="21"/>
  <c r="Y33" i="21" s="1"/>
  <c r="Z32" i="21"/>
  <c r="AA36" i="21"/>
  <c r="Y37" i="21" s="1"/>
  <c r="Z36" i="21"/>
  <c r="AC37" i="21"/>
  <c r="Z39" i="21"/>
  <c r="AA39" i="21"/>
  <c r="Z43" i="21"/>
  <c r="AA43" i="21"/>
  <c r="AC41" i="21"/>
  <c r="AB41" i="21" s="1"/>
  <c r="Z41" i="21"/>
  <c r="AA41" i="21"/>
  <c r="AC25" i="21"/>
  <c r="AB25" i="21" s="1"/>
  <c r="Z40" i="21"/>
  <c r="AC32" i="21"/>
  <c r="AC36" i="21"/>
  <c r="AC40" i="21"/>
  <c r="AE40" i="21"/>
  <c r="AD40" i="21" s="1"/>
  <c r="Y17" i="21"/>
  <c r="AA17" i="21" s="1"/>
  <c r="Y18" i="21" s="1"/>
  <c r="Z17" i="21"/>
  <c r="AC24" i="21"/>
  <c r="AB24" i="21" s="1"/>
  <c r="Y26" i="21"/>
  <c r="AC18" i="21"/>
  <c r="AC26" i="21"/>
  <c r="AC20" i="21"/>
  <c r="Y15" i="21"/>
  <c r="Y20" i="21"/>
  <c r="AC15" i="21"/>
  <c r="Y23" i="21"/>
  <c r="H220" i="22"/>
  <c r="B220" i="22" a="1"/>
  <c r="B220" i="22" s="1"/>
  <c r="J209" i="22" s="1"/>
  <c r="H219" i="22"/>
  <c r="H218" i="22"/>
  <c r="H217" i="22"/>
  <c r="H216" i="22"/>
  <c r="H215" i="22"/>
  <c r="H214" i="22"/>
  <c r="H213" i="22"/>
  <c r="H212" i="22"/>
  <c r="H211" i="22"/>
  <c r="H210" i="22"/>
  <c r="H209" i="22"/>
  <c r="AB32" i="21" l="1"/>
  <c r="AC33" i="21"/>
  <c r="AC38" i="21"/>
  <c r="AB38" i="21" s="1"/>
  <c r="AB37" i="21"/>
  <c r="Z37" i="21"/>
  <c r="AA37" i="21"/>
  <c r="Y38" i="21" s="1"/>
  <c r="AA33" i="21"/>
  <c r="Y34" i="21" s="1"/>
  <c r="Z33" i="21"/>
  <c r="AG40" i="21"/>
  <c r="AF40" i="21" s="1"/>
  <c r="AH40" i="21" s="1"/>
  <c r="AB40" i="21"/>
  <c r="AB36" i="21"/>
  <c r="AB20" i="21"/>
  <c r="AB26" i="21"/>
  <c r="AB18" i="21"/>
  <c r="AC19" i="21"/>
  <c r="AB19" i="21" s="1"/>
  <c r="AA18" i="21"/>
  <c r="Y19" i="21" s="1"/>
  <c r="Z18" i="21"/>
  <c r="Z26" i="21"/>
  <c r="AA26" i="21"/>
  <c r="Y27" i="21" s="1"/>
  <c r="AE17" i="21"/>
  <c r="AD17" i="21" s="1"/>
  <c r="Z23" i="21"/>
  <c r="AA23" i="21"/>
  <c r="Y24" i="21" s="1"/>
  <c r="AB15" i="21"/>
  <c r="AG23" i="21"/>
  <c r="AF23" i="21" s="1"/>
  <c r="AA20" i="21"/>
  <c r="Y21" i="21" s="1"/>
  <c r="Z20" i="21"/>
  <c r="AA15" i="21"/>
  <c r="Y16" i="21" s="1"/>
  <c r="AE15" i="21" s="1"/>
  <c r="AD15" i="21" s="1"/>
  <c r="Z15" i="21"/>
  <c r="AC16" i="21"/>
  <c r="AB16" i="21" s="1"/>
  <c r="AC21" i="21"/>
  <c r="AC27" i="21"/>
  <c r="AB33" i="21" l="1"/>
  <c r="AC34" i="21"/>
  <c r="AB34" i="21" s="1"/>
  <c r="AC35" i="21"/>
  <c r="AB35" i="21" s="1"/>
  <c r="AA34" i="21"/>
  <c r="Y35" i="21" s="1"/>
  <c r="Z34" i="21"/>
  <c r="AE32" i="21"/>
  <c r="AD32" i="21" s="1"/>
  <c r="AG15" i="21"/>
  <c r="AF15" i="21" s="1"/>
  <c r="AH15" i="21" s="1"/>
  <c r="AA38" i="21"/>
  <c r="Z38" i="21"/>
  <c r="AE36" i="21"/>
  <c r="AD36" i="21" s="1"/>
  <c r="AG36" i="21"/>
  <c r="AF36" i="21" s="1"/>
  <c r="Z27" i="21"/>
  <c r="AA27" i="21"/>
  <c r="Y28" i="21" s="1"/>
  <c r="Z19" i="21"/>
  <c r="AA19" i="21"/>
  <c r="AG17" i="21"/>
  <c r="AF17" i="21" s="1"/>
  <c r="AH17" i="21" s="1"/>
  <c r="AB21" i="21"/>
  <c r="AC22" i="21"/>
  <c r="AB22" i="21" s="1"/>
  <c r="AA16" i="21"/>
  <c r="Z16" i="21"/>
  <c r="AA21" i="21"/>
  <c r="Y22" i="21" s="1"/>
  <c r="Z21" i="21"/>
  <c r="AB27" i="21"/>
  <c r="AC28" i="21"/>
  <c r="Z24" i="21"/>
  <c r="AA24" i="21"/>
  <c r="Y25" i="21" s="1"/>
  <c r="AH36" i="21" l="1"/>
  <c r="Z35" i="21"/>
  <c r="AA35" i="21"/>
  <c r="AG32" i="21"/>
  <c r="AF32" i="21" s="1"/>
  <c r="AH32" i="21" s="1"/>
  <c r="AA25" i="21"/>
  <c r="Z25" i="21"/>
  <c r="AB28" i="21"/>
  <c r="AC29" i="21"/>
  <c r="Z22" i="21"/>
  <c r="AA22" i="21"/>
  <c r="AE20" i="21"/>
  <c r="AD20" i="21" s="1"/>
  <c r="AG20" i="21"/>
  <c r="AF20" i="21" s="1"/>
  <c r="Z28" i="21"/>
  <c r="AA28" i="21"/>
  <c r="Y29" i="21" s="1"/>
  <c r="AE23" i="21"/>
  <c r="AD23" i="21" s="1"/>
  <c r="AH23" i="21" s="1"/>
  <c r="AA29" i="21" l="1"/>
  <c r="Y30" i="21" s="1"/>
  <c r="Z29" i="21"/>
  <c r="AH20" i="21"/>
  <c r="AB29" i="21"/>
  <c r="AC30" i="21"/>
  <c r="Z30" i="21" l="1"/>
  <c r="AA30" i="21"/>
  <c r="Y31" i="21" s="1"/>
  <c r="AB30" i="21"/>
  <c r="AC31" i="21"/>
  <c r="Z31" i="21" l="1"/>
  <c r="AA31" i="21"/>
  <c r="AE26" i="21"/>
  <c r="AD26" i="21" s="1"/>
  <c r="AB31" i="21"/>
  <c r="AG26" i="21"/>
  <c r="AF26" i="21" s="1"/>
  <c r="AH26" i="21" l="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<sst xmlns="http://schemas.openxmlformats.org/spreadsheetml/2006/main" count="779" uniqueCount="456">
  <si>
    <t>MAPA DE RIESGOS DE PROCESO</t>
  </si>
  <si>
    <r>
      <t>CÓDIGO:</t>
    </r>
    <r>
      <rPr>
        <sz val="12"/>
        <rFont val="Arial Narrow"/>
        <family val="2"/>
      </rPr>
      <t xml:space="preserve"> F-GM-29</t>
    </r>
  </si>
  <si>
    <r>
      <t xml:space="preserve">VERSIÓN: </t>
    </r>
    <r>
      <rPr>
        <sz val="12"/>
        <rFont val="Arial Narrow"/>
        <family val="2"/>
      </rPr>
      <t>05</t>
    </r>
  </si>
  <si>
    <r>
      <t xml:space="preserve">FECHA: </t>
    </r>
    <r>
      <rPr>
        <sz val="12"/>
        <rFont val="Arial Narrow"/>
        <family val="2"/>
      </rPr>
      <t>30/03/2022</t>
    </r>
  </si>
  <si>
    <r>
      <t xml:space="preserve">PÁGINA: </t>
    </r>
    <r>
      <rPr>
        <sz val="12"/>
        <rFont val="Arial Narrow"/>
        <family val="2"/>
      </rPr>
      <t>1 de 3</t>
    </r>
  </si>
  <si>
    <t xml:space="preserve">4.2.1. ESTABLECIMIENTO DEL CONTEXTO </t>
  </si>
  <si>
    <t xml:space="preserve">PROCESO: </t>
  </si>
  <si>
    <t>Gestión Documental</t>
  </si>
  <si>
    <t>FECHA DE ELABORACIÓN O ACTUALIZACIÓN:</t>
  </si>
  <si>
    <t>Marzo de 2022</t>
  </si>
  <si>
    <t>RESPONSABLE (s) DE ELABORACIÓN O ACTUALIZACIÓN</t>
  </si>
  <si>
    <t>Profesional Lider de Gestón Documental</t>
  </si>
  <si>
    <t>Factor: Externo/Interno/Proceso</t>
  </si>
  <si>
    <t xml:space="preserve">Variable </t>
  </si>
  <si>
    <t xml:space="preserve">¿Cómo me puede afectar? </t>
  </si>
  <si>
    <t>CARÁCTER: Positivo/negativo</t>
  </si>
  <si>
    <t>Breve análisis</t>
  </si>
  <si>
    <t>Factor Interno</t>
  </si>
  <si>
    <t>Factor Externo</t>
  </si>
  <si>
    <t>Baja capacidad de respuesta entre cambios normativos</t>
  </si>
  <si>
    <t>NEGATIVO</t>
  </si>
  <si>
    <t>POSITIVO</t>
  </si>
  <si>
    <t>El despliegue de las exigencias normativas puede verse afectada por la capacidad operativa y económica del Instituto.</t>
  </si>
  <si>
    <t>Condiciones fisicas de almacenamiento del acervo documental</t>
  </si>
  <si>
    <t>Puede generar pérdida o deterioro de la información.</t>
  </si>
  <si>
    <t>Factor de proceso</t>
  </si>
  <si>
    <t>Asignación presupuestal para el desarrollo de las actividades porpias del proceso</t>
  </si>
  <si>
    <t>Se ha evidenciado una asignacion presupuestal progresiva de recurso financiero lo cual ha permitido apalancar los planes, programas y proyectos asociados al proceso de gestion documental</t>
  </si>
  <si>
    <t xml:space="preserve">Alta rotación del personal </t>
  </si>
  <si>
    <t>Dada la naturaleza del vinculo contractual de las personas que despliegan las directrices del proceso lleva a que se presnete una alta rotacion de las mismas, lo cual a su vez genera reprocesos en el proceso de capacitación y apropiación de directrices.</t>
  </si>
  <si>
    <t>Estructura organizacional</t>
  </si>
  <si>
    <t>El proceso actualmente no cuenta con personas de planta en provisionalidad que garanticen una continuidad en los procesos.</t>
  </si>
  <si>
    <t>Soporte tecnológico del proceso (software)</t>
  </si>
  <si>
    <t xml:space="preserve">El proceso ha avanzado en el desarrollo del modulo de archivo en la plataforma SIFI, a fin de consolidar y gestionar las actividades del proceso apoyados en flujos de trabajo electronico. </t>
  </si>
  <si>
    <t>Directrices emitidas en el MIPG</t>
  </si>
  <si>
    <t xml:space="preserve">Se cuenta con un docuemnto guía que orienta metodológicamente la planeación, el desarrollo y el control de las actividades del proceso de Gestión Documental, a la vez que permite la articulación con otros procesos de la entidad como por ejemplo el proceso de TIC mediante el PETIC. </t>
  </si>
  <si>
    <t>Fortalecimiento de competencias propias de la gestión documental</t>
  </si>
  <si>
    <t xml:space="preserve">Se ha buscado reforzar el equipo del proceso, con el fin de contar con personas con perfiles adecuados y ajustados a las necesidades de la gestión del proceso. </t>
  </si>
  <si>
    <t>Alta Dirección/Liderazgo</t>
  </si>
  <si>
    <t xml:space="preserve">El proceso ha recibido un gran apoyo desde la alta dirección para realizar las mejoras necesarias en el proceso. </t>
  </si>
  <si>
    <t>Medición del proceso</t>
  </si>
  <si>
    <t xml:space="preserve">El proceso es medible, pues a medida que avanza el desarrollo de las actividades del proceso, se pueden mostrar resultados. </t>
  </si>
  <si>
    <t>Administración de la información por parte del personal del instituto</t>
  </si>
  <si>
    <t xml:space="preserve">Se evidencia que desde los diferentes cargos no se realiza una adecuada gestión de la información que se produce, con lo cual se puede generar perdida de la integridad, confidencialidad y acceso a la misma. </t>
  </si>
  <si>
    <t>Planeación de las actividades operativas del proceso</t>
  </si>
  <si>
    <t>Actualmente el proceso cuenta con los planes derivados de las exigencias de MIPG, los cuales establecen el rumbo del proceso de gestión documental</t>
  </si>
  <si>
    <t>Trabajo en equipo</t>
  </si>
  <si>
    <t>El equipo de gestion documental se encuentra fortalecido en cuanto a la articulación desde los planes que debe ejecutar lo cual permite brindar un acompañamiento oportuno a los otros procesos a travez de los enlaces de gestión documental</t>
  </si>
  <si>
    <t>Soporte tecnológico del proceso (hardware)</t>
  </si>
  <si>
    <t>Actualmente se cuenta con disponibilidad de equipos tales como, scanner, computadores, trituradoras de papel y un scanner especializado para escanear libros contables.</t>
  </si>
  <si>
    <t>Proyecto de tercerización, en cuanto a custodia e intervención de la documentación</t>
  </si>
  <si>
    <t xml:space="preserve">Este proyecto ha permitido avanzar en la intervencion de la documentacion que se encontraba represada en el archivo central, tambien ha permitido activas las transferecias primarias y ha permitido tener la información digital y realizar consultas de la misma manera, al igual que una custodia que cumpla con los requisitos normativos. </t>
  </si>
  <si>
    <t>Deficit de personal asignado al proceso de gestión documental</t>
  </si>
  <si>
    <t xml:space="preserve">Lo cual conlleva a que no se puedan surtir todos los procesos como por ejemplo, la actualizacion de las tablas de retención documental. Teniendo en cuenta la naturaleza de las contrataciones tambien se debe tener en cuenta la demora en el sutimiento de los proceso, lo cual restrasa el inicio de las actividades propias del proceso. </t>
  </si>
  <si>
    <t xml:space="preserve">Cambios del nivel directivo </t>
  </si>
  <si>
    <t>Lo cual afecta la continuidad de las actividades estrategicas del proceso.</t>
  </si>
  <si>
    <r>
      <t xml:space="preserve">PÁGINA: </t>
    </r>
    <r>
      <rPr>
        <sz val="12"/>
        <rFont val="Arial Narrow"/>
        <family val="2"/>
      </rPr>
      <t>2 de 3</t>
    </r>
  </si>
  <si>
    <t xml:space="preserve">IDENTIFICACIÓN DE ACTIVOS DE TI </t>
  </si>
  <si>
    <t>Activo</t>
  </si>
  <si>
    <t>Responsable</t>
  </si>
  <si>
    <t>Observaciones</t>
  </si>
  <si>
    <t>Plataforma Datasoft</t>
  </si>
  <si>
    <t>IMPRETIC</t>
  </si>
  <si>
    <t>El contratista es el responsable de administrar la plataforma. La información que se cargará a dicha palataforma consiste en la digitalización de los expedientes intervenidos.</t>
  </si>
  <si>
    <t>Plataforma SIFI - Modulo archivos, memorando y radicados.</t>
  </si>
  <si>
    <t>Subdirección administrativa y financiera - Gestión TIC - Gestión documental</t>
  </si>
  <si>
    <t>El soporte tecnico esta a cargo de gestión TIC y el soporte administrativo esta a cargo de gestión documental</t>
  </si>
  <si>
    <t>CÓDIGO: F-GM-29</t>
  </si>
  <si>
    <r>
      <t xml:space="preserve">VERSIÓN: </t>
    </r>
    <r>
      <rPr>
        <sz val="11"/>
        <color theme="1"/>
        <rFont val="Arial Narrow"/>
        <family val="2"/>
      </rPr>
      <t>05</t>
    </r>
  </si>
  <si>
    <r>
      <t xml:space="preserve">FECHA: </t>
    </r>
    <r>
      <rPr>
        <sz val="11"/>
        <color theme="1"/>
        <rFont val="Arial Narrow"/>
        <family val="2"/>
      </rPr>
      <t>30/03/2022</t>
    </r>
  </si>
  <si>
    <r>
      <t xml:space="preserve">PÁGINA: </t>
    </r>
    <r>
      <rPr>
        <sz val="11"/>
        <color theme="1"/>
        <rFont val="Arial Narrow"/>
        <family val="2"/>
      </rPr>
      <t>3 de 3</t>
    </r>
  </si>
  <si>
    <t>PROCESO:</t>
  </si>
  <si>
    <t>OBJETIVO:</t>
  </si>
  <si>
    <t>Establecer directrices administrativas y técnicas que conlleven a la planificación, procesamiento, manejo y organización de la documentación producida y recibida en el Instituto, mediante la aplicación de la normatividad archivística vigente con el fin de garantizar que la información se mantenga disponible y se asegure la integridad y conservación de la misma.</t>
  </si>
  <si>
    <t>ALCANCE:</t>
  </si>
  <si>
    <t>Inicia con la recepción de los documentos internos y externos, continúa con el trámite, distribución, organización y consulta de documentos y termina con su conservación, preservación y disposición final</t>
  </si>
  <si>
    <t>4.2. IDENTIFICACION DEL RIESGO</t>
  </si>
  <si>
    <t>4.3. EVALUACIÓN DEL RIESGO</t>
  </si>
  <si>
    <t>4.4. TRATAMIENTO DEL RIESGO</t>
  </si>
  <si>
    <t>SEGUIMIENTO TRIMESTRE 1 DE 2025</t>
  </si>
  <si>
    <t>SEGUIMIENTO TRIMESTRE 2 DE 2025</t>
  </si>
  <si>
    <t>SEGUIMIENTO TRIMESTRE 3 DE 2025</t>
  </si>
  <si>
    <r>
      <t xml:space="preserve">EVIDENCIA
</t>
    </r>
    <r>
      <rPr>
        <b/>
        <sz val="12"/>
        <color rgb="FFFF0000"/>
        <rFont val="Arial Narrow"/>
        <family val="2"/>
      </rPr>
      <t>IMPORTANTE:</t>
    </r>
    <r>
      <rPr>
        <b/>
        <sz val="11"/>
        <color theme="1"/>
        <rFont val="Arial Narrow"/>
        <family val="2"/>
      </rPr>
      <t xml:space="preserve">- RELACIONAR LOS ENLACES SOBRE MATERIALIZACION DE EVENTOS Y SOBRE APLICACIÓN DE CONTROLES
</t>
    </r>
    <r>
      <rPr>
        <b/>
        <sz val="11"/>
        <color rgb="FFFF0000"/>
        <rFont val="Arial Narrow"/>
        <family val="2"/>
      </rPr>
      <t>- LAS EVIDENCIAS SOBRE APLICACIÓN DE CONTROLES SON LAS QUE SE ENCUENTRAN EN LA COLUMNA X - RELACIONARLAS UNA A UNA CON EL ENLACE CORRESPONDIENTE.</t>
    </r>
  </si>
  <si>
    <t xml:space="preserve">Referencia </t>
  </si>
  <si>
    <t>Objetivo de Proceso / Requisto a cumplir</t>
  </si>
  <si>
    <t>Temática / Linea de Acción</t>
  </si>
  <si>
    <t>1. QUE?</t>
  </si>
  <si>
    <t>2. COMO SE REFLEJA?</t>
  </si>
  <si>
    <t>3. POR QUE?
(Evento Potencial Principal)</t>
  </si>
  <si>
    <t>Descripción del Riesgo
(1+2+3)</t>
  </si>
  <si>
    <t>Causa
(Evento Potencial Intermedio)</t>
  </si>
  <si>
    <t>Clasificación del Riesgo</t>
  </si>
  <si>
    <t>EVALUACION DE RIESGO INHERENTE</t>
  </si>
  <si>
    <t>VALORACION DE CONTROLES</t>
  </si>
  <si>
    <t>EVALUACION DEL RIESGO RESIDUAL</t>
  </si>
  <si>
    <t>Tratamiento</t>
  </si>
  <si>
    <t>FORMULAR ACCIONES ESPECIFICAS</t>
  </si>
  <si>
    <t>Probabilidad Inherente</t>
  </si>
  <si>
    <t>%</t>
  </si>
  <si>
    <t>Impacto 
Inherente</t>
  </si>
  <si>
    <t>Zona de Riesgo Inherente</t>
  </si>
  <si>
    <t>No. Control</t>
  </si>
  <si>
    <t>Descripción del Control
(Medida Actual)</t>
  </si>
  <si>
    <t>Afectación</t>
  </si>
  <si>
    <t>Atributos</t>
  </si>
  <si>
    <t>Probabilidad Residual</t>
  </si>
  <si>
    <t xml:space="preserve">Probabilidad Residual </t>
  </si>
  <si>
    <t>Impacto Residual</t>
  </si>
  <si>
    <t>Probabilidad Residual Final</t>
  </si>
  <si>
    <t>Impacto Residual Final</t>
  </si>
  <si>
    <t>Zona de Riesgo Residual Final</t>
  </si>
  <si>
    <t>VER ACCION #</t>
  </si>
  <si>
    <t>Tipo</t>
  </si>
  <si>
    <t>Implementación</t>
  </si>
  <si>
    <t>Calificación</t>
  </si>
  <si>
    <t>Documentación</t>
  </si>
  <si>
    <t>Frecuencia</t>
  </si>
  <si>
    <t>Evidencia</t>
  </si>
  <si>
    <t>Nombre de la evidencia</t>
  </si>
  <si>
    <t>GD07</t>
  </si>
  <si>
    <t xml:space="preserve">Realizar el ajuste de los planes y programas del 
proceso de gestión documental en cada 
vigencia para dar cumplimiento a la 
normatividad archivística </t>
  </si>
  <si>
    <t>Posiblidad de afectación reputacional y económica</t>
  </si>
  <si>
    <t>por hallazgos de los entes de control
por multas y sanciones por parte del Archivo General de la Nación</t>
  </si>
  <si>
    <t xml:space="preserve">debido a la existencia de planes y programas del proceso de gestión documental que incumplen la normatividad archivística  en cada 
vigencia </t>
  </si>
  <si>
    <t xml:space="preserve">Posiblidad de afectación reputacional y económica por hallazgos de los entes de control y multas y sanciones por parte del Archivo General de la Nación, debido a la desactualización de planes y programas del 
proceso de gestión documental que incumplen la  normatividad archivística  en cada 
vigencia </t>
  </si>
  <si>
    <t>Falta  de personal  que lidere el proceso de Gestión Documental con formación y experiencia  específicas.</t>
  </si>
  <si>
    <t>Riesgo de Cumplimiento</t>
  </si>
  <si>
    <t>Baja</t>
  </si>
  <si>
    <t>Mayor</t>
  </si>
  <si>
    <t>El Subdirector Administrativo y Financiero, con respecto al contrato relacionado con el rol de lider de archivo  realiza la solicitud de la necesidad de la contratación  para efectos de que se incluya en el presupuesto de cada vigencia y en el Plan Anual de Adquisiciones. 
El subdirector administrativo y financiero realiza  seguimiento a que se realice la contratación de acuerdo  a los términos definidos en el Plan Anual de Adquisiciones</t>
  </si>
  <si>
    <t>Preventivo</t>
  </si>
  <si>
    <t>Manual</t>
  </si>
  <si>
    <t>Documentado</t>
  </si>
  <si>
    <t>Continua</t>
  </si>
  <si>
    <t>Con Registro</t>
  </si>
  <si>
    <t>1. Necesidades de personal deL Proceso de  Gestión Documental incluidas en el  presupuesto de cada vigencia
2. Plan Anual de Adquisiciones
3. Minuta del Contrato</t>
  </si>
  <si>
    <t>Reducir (mitigar)</t>
  </si>
  <si>
    <t>No aplica por cuanto este riesgo se incluyó en el mes de septiembre de 2025</t>
  </si>
  <si>
    <r>
      <rPr>
        <b/>
        <sz val="11"/>
        <color theme="1"/>
        <rFont val="Arial Narrow"/>
        <family val="2"/>
      </rPr>
      <t>El riesgo y sus causas continuan vigentes de acuerdo al contexto? (Ver Columnas F y H):</t>
    </r>
    <r>
      <rPr>
        <sz val="11"/>
        <color theme="1"/>
        <rFont val="Arial Narrow"/>
        <family val="2"/>
      </rPr>
      <t xml:space="preserve">
 El riesgo continua vigente de acuerdo al contexto interno y externo de la entidad
</t>
    </r>
    <r>
      <rPr>
        <b/>
        <sz val="11"/>
        <color theme="1"/>
        <rFont val="Arial Narrow"/>
        <family val="2"/>
      </rPr>
      <t xml:space="preserve">
Se materializó el Riesgo?  (Evento Potencial Principal. Columna F): </t>
    </r>
    <r>
      <rPr>
        <sz val="11"/>
        <color theme="1"/>
        <rFont val="Arial Narrow"/>
        <family val="2"/>
      </rPr>
      <t xml:space="preserve">Al corte del tercer trimestre no se evidenció materialización del riesgo.
</t>
    </r>
    <r>
      <rPr>
        <b/>
        <sz val="11"/>
        <color theme="1"/>
        <rFont val="Arial Narrow"/>
        <family val="2"/>
      </rPr>
      <t xml:space="preserve">
Se materializaron las causas? (Eventos Potenciales Intermedios. Columna H):</t>
    </r>
    <r>
      <rPr>
        <sz val="11"/>
        <color theme="1"/>
        <rFont val="Arial Narrow"/>
        <family val="2"/>
      </rPr>
      <t xml:space="preserve"> No se evidencia materialización de las causas.
</t>
    </r>
    <r>
      <rPr>
        <b/>
        <sz val="11"/>
        <color theme="1"/>
        <rFont val="Arial Narrow"/>
        <family val="2"/>
      </rPr>
      <t>Los Controles están bien  diseñados, se aplican conforme al diseño  y son efectivos? (Ver controles en la columna P / Concluir frente a cada control)</t>
    </r>
    <r>
      <rPr>
        <sz val="11"/>
        <color theme="1"/>
        <rFont val="Arial Narrow"/>
        <family val="2"/>
      </rPr>
      <t xml:space="preserve">  Los controles que se han realizado hasta el momento han sido efectivos por lo tanto no se ha presentado ninguno de los riesgos</t>
    </r>
    <r>
      <rPr>
        <b/>
        <sz val="11"/>
        <color theme="1"/>
        <rFont val="Arial Narrow"/>
        <family val="2"/>
      </rPr>
      <t xml:space="preserve">
Que acciones propones o se están llevando a cabo para gestionar los riesgos y las causas que se materializaron? (Si no aplica colocar NA) N/A
Que acciones propones o se están llevando a cabo para fortalecer los controles? (Revisa también si se establecieron acciones en la columna AJ ) </t>
    </r>
    <r>
      <rPr>
        <sz val="11"/>
        <color theme="1"/>
        <rFont val="Arial Narrow"/>
        <family val="2"/>
      </rPr>
      <t>Se ha elaborado e implementado el Plan de Contingencia del Archivo, el cual está alineado con los lineamientos del Sistema de Gestión Documental de la entidad. Este plan fue remitido al área de Talento Humano para su articulación con el Plan de Emergencias Institucional, garantizando una respuesta coordinada ante situaciones de riesgo que puedan afectar la integridad, disponibilidad y trazabilidad de la información documental. Esta acción fortalece los controles preventivos y correctivos, asegurando la continuidad de las operaciones archivísticas y la protección del patrimonio documental en escenarios de contingencia</t>
    </r>
  </si>
  <si>
    <t xml:space="preserve">Actividades desactualizada referente al  estado actual de los planes y programas del proceso de Gestión Documental para dar cumplimiento a  la normatividad archivística establecida  por el Archivo General de la Nación </t>
  </si>
  <si>
    <t>El profesional líder de Gestión Documental realiza la  revisión del Plan institucional de Archivo, del Programa de Gestión Documental y de los diferentes planes que  conforman el Sistema Integrado de conservación con el  fin de verificar y actualizar las actividades a priorizar en  cumplimiento de la normatividad archivística establecida  por el Archivo General de la Nación</t>
  </si>
  <si>
    <t>Plan Táctico del Proceso de Gestión  Documental (Casillas de seguimiento)</t>
  </si>
  <si>
    <t>GD08</t>
  </si>
  <si>
    <t xml:space="preserve">Cumplir con la implementación del Plan 
Institucional de Archivo </t>
  </si>
  <si>
    <t>Posibilidad de afectación reputacional del Instituto</t>
  </si>
  <si>
    <t>por hallazgos de los entes de control</t>
  </si>
  <si>
    <t>debido al incumplimiento en la implementación del Plan Institucional de Archivos - PINAR</t>
  </si>
  <si>
    <t>Posibilidad de afectación reputacional del Instituto por hallazgos de los entes de control, debido al incumplimiento en la implementación del Plan Institucional de Archivos - PINAR</t>
  </si>
  <si>
    <t>Deficiencia o ausencia de la actualización del 
Diagnostico Integral de Archivo como insumo 
para definir las actividades priorizadas del 
Plan Institucional de Archivo</t>
  </si>
  <si>
    <t>Moderado</t>
  </si>
  <si>
    <t>El profesional líder de Gestión Documental realiza la revisión general y actualiza cada dos años el Diagnostico Integral de Archivo para determinar que el avance cumple con los objetivos planteados lo anterior en cumplimiento del acuerdo 01 de 2024 del AGN.</t>
  </si>
  <si>
    <t>Detectivo</t>
  </si>
  <si>
    <t>Aleatoria</t>
  </si>
  <si>
    <t xml:space="preserve"> Diagnostico Integral de Archivo Actualizado</t>
  </si>
  <si>
    <r>
      <rPr>
        <b/>
        <sz val="11"/>
        <color theme="1"/>
        <rFont val="Arial Narrow"/>
        <family val="2"/>
      </rPr>
      <t>El riesgo y sus causas continuan vigentes de acuerdo al contexto? (Ver Columnas F y H):</t>
    </r>
    <r>
      <rPr>
        <sz val="11"/>
        <color theme="1"/>
        <rFont val="Arial Narrow"/>
        <family val="2"/>
      </rPr>
      <t xml:space="preserve">
 El riesgo continua vigente de acuerdo al contexto interno y externo de la entidad
</t>
    </r>
    <r>
      <rPr>
        <b/>
        <sz val="11"/>
        <color theme="1"/>
        <rFont val="Arial Narrow"/>
        <family val="2"/>
      </rPr>
      <t>Se materializó el Riesgo?  (Evento Potencial Principal. Columna F)</t>
    </r>
    <r>
      <rPr>
        <sz val="11"/>
        <color theme="1"/>
        <rFont val="Arial Narrow"/>
        <family val="2"/>
      </rPr>
      <t xml:space="preserve">: Con corte del tercer trimestre no se evidenció materialización del riesgo.
</t>
    </r>
    <r>
      <rPr>
        <b/>
        <sz val="11"/>
        <color theme="1"/>
        <rFont val="Arial Narrow"/>
        <family val="2"/>
      </rPr>
      <t xml:space="preserve">Se materializaron las causas? (Eventos Potenciales Intermedios. Columna H): </t>
    </r>
    <r>
      <rPr>
        <sz val="11"/>
        <color theme="1"/>
        <rFont val="Arial Narrow"/>
        <family val="2"/>
      </rPr>
      <t xml:space="preserve">No se evidencia materialización de las causas.  
</t>
    </r>
    <r>
      <rPr>
        <b/>
        <sz val="11"/>
        <color theme="1"/>
        <rFont val="Arial Narrow"/>
        <family val="2"/>
      </rPr>
      <t xml:space="preserve">Los Controles están bien  diseñados, se aplican conforme al diseño  y son efectivos? (Ver controles en la columna P / Concluir frente a cada control)  </t>
    </r>
    <r>
      <rPr>
        <sz val="11"/>
        <color theme="1"/>
        <rFont val="Arial Narrow"/>
        <family val="2"/>
      </rPr>
      <t xml:space="preserve">Los controles que se han realizado hasta el momento han sido efectivos por lo tanto no se ha presentado ninguno de los riesgos
</t>
    </r>
    <r>
      <rPr>
        <b/>
        <sz val="11"/>
        <color theme="1"/>
        <rFont val="Arial Narrow"/>
        <family val="2"/>
      </rPr>
      <t xml:space="preserve">Que acciones propones o se están llevando a cabo para gestionar los riesgos y las causas que se materializaron? (Si no aplica colocar NA) </t>
    </r>
    <r>
      <rPr>
        <sz val="11"/>
        <color theme="1"/>
        <rFont val="Arial Narrow"/>
        <family val="2"/>
      </rPr>
      <t>N/A</t>
    </r>
    <r>
      <rPr>
        <b/>
        <sz val="11"/>
        <color theme="1"/>
        <rFont val="Arial Narrow"/>
        <family val="2"/>
      </rPr>
      <t xml:space="preserve">
</t>
    </r>
    <r>
      <rPr>
        <sz val="11"/>
        <color theme="1"/>
        <rFont val="Arial Narrow"/>
        <family val="2"/>
      </rPr>
      <t xml:space="preserve">
</t>
    </r>
    <r>
      <rPr>
        <b/>
        <sz val="11"/>
        <color theme="1"/>
        <rFont val="Arial Narrow"/>
        <family val="2"/>
      </rPr>
      <t xml:space="preserve">
Que acciones propones o se están llevando a cabo para fortalecer los controles? (Revisa también si se establecieron acciones en la columna AJ ) </t>
    </r>
    <r>
      <rPr>
        <sz val="11"/>
        <color theme="1"/>
        <rFont val="Arial Narrow"/>
        <family val="2"/>
      </rPr>
      <t>Actualmente se está avanzando en el diligenciamiento del Diagnóstico de Archivo, herramienta fundamental para identificar brechas, necesidades y riesgos en la gestión documental. Con base en los resultados de este diagnóstico —que se finalizará a más tardar el próximo mes— se definirán las actividades prioritarias y su respectivo cronograma de ejecución, los cuales se incorporarán formalmente en el Plan Institucional de Archivo 2027. Esta acción permitirá fortalecer los controles internos mediante una planificación estratégica, oportuna y basada en evidencia, orientada a mitigar riesgos y garantizar la eficacia del sistema de gestión documental.</t>
    </r>
  </si>
  <si>
    <r>
      <rPr>
        <b/>
        <sz val="11"/>
        <color theme="1"/>
        <rFont val="Arial Narrow"/>
        <family val="2"/>
      </rPr>
      <t>Diagnostico de Archivo:</t>
    </r>
    <r>
      <rPr>
        <sz val="11"/>
        <color theme="1"/>
        <rFont val="Arial Narrow"/>
        <family val="2"/>
      </rPr>
      <t xml:space="preserve"> https://isvimedgovco.sharepoint.com/:f:/s/Admin_Y_Financiera-01.CAD/EgHxgGa9OgNLk_MeezBw9zMBWe3831gPyPlKdk6CJfvg-A?e=AlNfTH</t>
    </r>
  </si>
  <si>
    <t>Cronograma de actividades con objetivos y 
metas poco realizables</t>
  </si>
  <si>
    <t>El profesional líder de Gestión Documental elabora el cronograma de actividades de acuerdo a los objetivos y metas definidas en el Plan Institucional de Archivo teniendo en cuenta limitaciones de tiempo y recursos</t>
  </si>
  <si>
    <t>Cronograma de actividades del PINAR</t>
  </si>
  <si>
    <t xml:space="preserve">Falta de seguimiento al cumplimieto de Pinar </t>
  </si>
  <si>
    <t>El profesional líder de Gestión Documental realiza seguimiento trimestral al cumplimiento de las actividades del PINAR para cada vigencia las cuales se incluyen en el Plan Tactico del proceso.</t>
  </si>
  <si>
    <t>Sin Documentar</t>
  </si>
  <si>
    <t>Seguimiento al plan tactico en las actividades 
especificas del PINAR</t>
  </si>
  <si>
    <t>GD09</t>
  </si>
  <si>
    <t xml:space="preserve">Que las Tablas de Retención Documental 
estén actualizadas </t>
  </si>
  <si>
    <t>reflajada en hallazgos de entes de control por pérdida de información</t>
  </si>
  <si>
    <t>debido a la desactualización de la Tablas de retención documental</t>
  </si>
  <si>
    <t>Posibilidad de afectación reputacional del Instituto reflejada en hallazgos de entes de control por pérdida de información, debido a la desactualización de la Tablas de retención documental</t>
  </si>
  <si>
    <t>Cambios en la estructura y procesos internos del Instituto</t>
  </si>
  <si>
    <t xml:space="preserve">El lider de Gesión Documental identifica los cambios en  la estructura organizacional, e informa a la Subdirección Administrativa y financiera sobre la necesidad de actualizar las Tablas de Retención Documental - TRD. El lider de Gestión Documental se articula con las distintas dependencias para efectos de la actualización de las T.R.D y realiza seguimiento al avance </t>
  </si>
  <si>
    <t>Seguimiento al cronograma de implementación de T.R.D</t>
  </si>
  <si>
    <r>
      <rPr>
        <b/>
        <sz val="11"/>
        <color theme="1"/>
        <rFont val="Arial Narrow"/>
        <family val="2"/>
      </rPr>
      <t>Designación de Enlace:</t>
    </r>
    <r>
      <rPr>
        <sz val="11"/>
        <color theme="1"/>
        <rFont val="Arial Narrow"/>
        <family val="2"/>
      </rPr>
      <t xml:space="preserve"> https://isvimedgovco.sharepoint.com/:b:/s/Admin_Y_Financiera-01.CAD/ERzaPK6bsKxKhMnVHv9GWWAB_p16_NSH0SxRZIBBjLMLgA?e=OfeJwf</t>
    </r>
  </si>
  <si>
    <t xml:space="preserve">Ausencia y falta de aplicación de una metodologia y mecanismos para la recolección de información orientada a la actualización de las series documentales (relativas a documentos electrónicos, series relativas a derechos humanos, memoria histórica y conflicto armado) de las T.R.D </t>
  </si>
  <si>
    <t xml:space="preserve">El lider de gestión documental define metodologia y herramienta para la recolección 
de la informacion requerida para la actualización de las T.R.D, asi mismo verifica la implementación de las mismas </t>
  </si>
  <si>
    <t xml:space="preserve">Procedimiento para la actualización de las T.R.D 
Encuesta para la actualización de las T.R.D </t>
  </si>
  <si>
    <t xml:space="preserve">Que las T.R.D actualizadas y aprobadas por las instancias departamentales no sean adoptadas a nivel interno a traves del respectivo acto administrativo </t>
  </si>
  <si>
    <t xml:space="preserve">El lider de gestión documental gestiona con la subdirección juridica la adopción de las T.R.D a traves de la respectiva resolución </t>
  </si>
  <si>
    <t xml:space="preserve"> Resolucion de adopción de T.R.D</t>
  </si>
  <si>
    <t>GD10</t>
  </si>
  <si>
    <t>Que el archivo de gestión y el archivo central 
cumplan con lo estipulado en las Tablas de  Retención Documental y garanticen la  disponibilidad información</t>
  </si>
  <si>
    <t>Posibilidad de afectación económica y reputacional frente a usuarios internos y externos</t>
  </si>
  <si>
    <t xml:space="preserve"> por fallos en contra de la entidad derivada de no contar con información suficente y oportuna para la legítima defensa
 por mal desempeño institucional relacionado con el suministro de información oportuna por parte del archivo </t>
  </si>
  <si>
    <t>debido al incumplimiento en la implementación de la TRD que imposibilitan la disponibilidad de la información</t>
  </si>
  <si>
    <t>Posibilidad de afectación económica y reputacional frente a usuarios internos y externos, reflejada en  fallos en contra de la entidad derivada de no contar con información suficiente y oportuna para la legítima defensa asi como en mal desempeño institucional relacionado con el suministro de información  por parte del archivo. Lo anterior, debido al incumplimiento en la implementación de la TRD que imposibilitan la disponibilidad de la información</t>
  </si>
  <si>
    <t>Falta de socialización de las T.R.D y mecanismos de aplicación</t>
  </si>
  <si>
    <t>Riesgo Operativo</t>
  </si>
  <si>
    <t>Muy Alta</t>
  </si>
  <si>
    <t>El técnico en gestión documental realizar capacitaciones periódicas a todos los funcionarios sobre las T.R.D y la aplicación de las mismas a través de las transferencias documentales.
Documentado en: Programa de Gestión Documental.</t>
  </si>
  <si>
    <t>.Registro de asistencia</t>
  </si>
  <si>
    <r>
      <t xml:space="preserve">El riesgo y sus causas continuan vigentes de acuerdo al contexto? (Ver Columnas F y H): </t>
    </r>
    <r>
      <rPr>
        <sz val="11"/>
        <color theme="1"/>
        <rFont val="Arial Narrow"/>
        <family val="2"/>
      </rPr>
      <t xml:space="preserve">El riesgo continua vigente de acuerdo al contexto interno  de la entidad
</t>
    </r>
    <r>
      <rPr>
        <b/>
        <sz val="11"/>
        <color theme="1"/>
        <rFont val="Arial Narrow"/>
        <family val="2"/>
      </rPr>
      <t xml:space="preserve">
Se materializó el Riesgo?  (Evento Potencial Principal. Columna F): </t>
    </r>
    <r>
      <rPr>
        <sz val="11"/>
        <color theme="1"/>
        <rFont val="Arial Narrow"/>
        <family val="2"/>
      </rPr>
      <t xml:space="preserve">Al corte del tercer trimestre  del año en curso no se evidenció materialización del riesgo.
</t>
    </r>
    <r>
      <rPr>
        <b/>
        <sz val="11"/>
        <color theme="1"/>
        <rFont val="Arial Narrow"/>
        <family val="2"/>
      </rPr>
      <t xml:space="preserve">
Se materializaron las causas? (Eventos Potenciales Intermedios. Columna H)</t>
    </r>
    <r>
      <rPr>
        <sz val="11"/>
        <color theme="1"/>
        <rFont val="Arial Narrow"/>
        <family val="2"/>
      </rPr>
      <t xml:space="preserve">:No se evidencia materialización de las causas.  </t>
    </r>
    <r>
      <rPr>
        <b/>
        <sz val="11"/>
        <color theme="1"/>
        <rFont val="Arial Narrow"/>
        <family val="2"/>
      </rPr>
      <t xml:space="preserve">
Los Controles están bien  diseñados, se aplican conforme al diseño  y son efectivos? (Ver controles en la columna P / Concluir frente a cada control):</t>
    </r>
    <r>
      <rPr>
        <sz val="11"/>
        <color theme="1"/>
        <rFont val="Arial Narrow"/>
        <family val="2"/>
      </rPr>
      <t xml:space="preserve"> Los controles que se han realizado hasta el momento han sido efectivos por lo tanto no se ha presentado ninguno de los riesgos
</t>
    </r>
    <r>
      <rPr>
        <b/>
        <sz val="11"/>
        <color theme="1"/>
        <rFont val="Arial Narrow"/>
        <family val="2"/>
      </rPr>
      <t xml:space="preserve">
Que acciones propones o se están llevando a cabo para gestionar los riesgos y las causas que se materializaron? (Si no aplica colocar NA) N/A
Que acciones propones o se están llevando a cabo para fortalecer los controles? (Revisa también si se establecieron acciones en la columna AJ ): </t>
    </r>
    <r>
      <rPr>
        <sz val="11"/>
        <color theme="1"/>
        <rFont val="Arial Narrow"/>
        <family val="2"/>
      </rPr>
      <t>Durante este trimestre, como parte de las actividades de la Mesa de Gestión del Conocimiento, se realizó una breve charla informativa dirigida a los asistentes con el fin de socializar el propósito, alcance y utilidad de la Tabla de Retención Documental de la entidad, promoviendo su correcto uso como herramienta fundamental para la gestión documental. Adicionalmente, se comunicó que el formato P-GD-05 – Procedimiento para las Transferencias Documentales, incluido en los documentos del Sistema Integrado de Gestión (SIFI), fue actualizado y se encuentra disponible para consulta. Este procedimiento actualizado orienta de manera clara y estandarizada el proceso de transferencia documental, reduciendo riesgos asociados a errores, omisiones o inconsistencias en la entrega de documentos a los archivos de gestión o central, y fortaleciendo así los controles internos en la cadena de custodia documental.</t>
    </r>
  </si>
  <si>
    <t xml:space="preserve">Deficiente proceso de transferencia  documental que entorpecen la consulta y  prestamo de los expedientes </t>
  </si>
  <si>
    <t>El profesional Líder de Gestión documental define el procedimiento para normalizar y garantizar que las transferencias documentales desde las unidades de gestión al archivo central se realicen asegurando el cumplimiento de los requisitos normativos y la disponibilidad para consulta y préstamo de la información
El profesional Líder de Gestión documental verifica que las transferencias documentales cumplan con lo establecido en las T.R.D y el procedimiento definido.
Documentado en: Procedimiento para las transferencias documentales.</t>
  </si>
  <si>
    <t>Formato Unico de Inventario Documental 
aprobado y firmado</t>
  </si>
  <si>
    <t>No Aplica.</t>
  </si>
  <si>
    <t>En caso de unidades documentales con daño o deterioro, El Líder de Gestión Documental verifica que se cumplan los lineamientos establecidos en el plan de conservación documental, con respecto al protocolo de rescate documental.
Documentado en: Plan de conservación documental y el plan de contingencia de archivo</t>
  </si>
  <si>
    <t>Correctivo</t>
  </si>
  <si>
    <t xml:space="preserve">Informe tecnico de intervención </t>
  </si>
  <si>
    <t>GD11</t>
  </si>
  <si>
    <t>Lograr que los archivos de gestión y el central  aseguren la integridad y conservación de la  información.</t>
  </si>
  <si>
    <t>debido al daño o pérdida de la información en los archivos de gestión y central</t>
  </si>
  <si>
    <t>Posibilidad de afectación económica y reputacional frente a usuarios internos y externos, reflejada en  fallos en contra de la entidad derivada de no contar con información suficente y oportuna para la legítima defensa asi como en mal desempeño institucional relacionado con el suministro de información oportuna por parte del archivo. Lo anterior, debido al daño o pérdida de la información en los archivos de gestión y central</t>
  </si>
  <si>
    <t>Incendio, inundación de las instalaciones y /o condiciones ambientales fuera de los parámetros tanto en el archivo de gestión como en el central</t>
  </si>
  <si>
    <t xml:space="preserve">El profesional Líder de Gestión documental verifica que la entidad cuente con detectores de humo en el área de archivo del Instituto. Así mismo verifica que el número de los extintores ubicados en los lugares asesorados por la ARL-Brigada de emergencia estén correctamente identificados en el área de archivo .
El tecnico documental revisa en horas de la mañana y la tarde las condiciones ambientales de los archivos utilizando el hidrometro y se registra en el formato de condiciones ambientales 
El área de archivo central de velódromo cuenta con Bomba extractora de agua que se activa automáticamente. El proceso de gestión de bienes e infraestructura, verifica que se realice mantenimiento 
correctivo cada que se identifique mal funcionamiento de la misma. </t>
  </si>
  <si>
    <t xml:space="preserve"> Formato de condiciones ambientales 
Soportes de mantenimiento </t>
  </si>
  <si>
    <t>Daño o pérdida por roedores, plagas</t>
  </si>
  <si>
    <t>El area de bienes e infraestructura, verifica que se realicen de manera mensual las fumigaciones a las areas de archivo en ambas sedes del instituto.</t>
  </si>
  <si>
    <t>Soportes de fumigación</t>
  </si>
  <si>
    <t>Inadecuada infraestructura locativa de los depósitos de archivo_x000D_</t>
  </si>
  <si>
    <t>El líder de Gestión Documental valida cumplimiento de condiciones mínimas de infraestructura de archivo tales como: cerramiento perimetral del área de archivo, estanterías rodantes, unidades de conservación (cajas y carpetas), toma de temperatura y humedad relativa, existencia de detectores de humo.
Teniendo en cuenta que hay condiciones que no se cumplen tales como: ubicación en sótano cerca de una quebrada (riesgo de inundación), cielo raso con tubería de cableado electrico y desagues, se tomó la decisión de tercerizar el almacenamiento del archivo central.
En este caso, el lider de Gestión Documental verifica que la empresa tercerizada para el almacenamiento del archivo central cumpla con las condiciones locativas establecidas en el acuerdo 001 de 2024 del Archivo General de la Nación " El lider de gestión documental verifica la existencia del certificado de calidad de producto por parte del proveedor (cajas y carpetas)
Documentado en: Acuerdo 001 de 2024 de AGN</t>
  </si>
  <si>
    <t>Especificaciones técnicas del contrato de tercerización 
Visitas de supervisión 
Informes de supervisión</t>
  </si>
  <si>
    <t>Manipulación inadecuada de la documentación por parte de usuarios internos. 
(Archivos de Gestión)</t>
  </si>
  <si>
    <t>El lider de Gestión Documental incluye en el cronograma de capacitaciones las relacionadas con la organización de archivos de gestión y lo informa al area de Talento Humano para que sea incluido en el PIC. El lider de Gestión Documental realiza seguimiento al cumplimiento de las capacitaciones programadas.
Documentado en: Programa de Gestión  Documental</t>
  </si>
  <si>
    <t>Correo electrónico de temas priorizados para capacitaciones 
Registros de asistencia 
Memorias audiovisuales</t>
  </si>
  <si>
    <t>Prestamos de expedientes sin los debidos controles</t>
  </si>
  <si>
    <t>El líder de Gestión documental realiza seguimiento a los prestamos en el modulo de Archivo del Sifi y se genera una alerta en el caso de que el expediente no se devuelva dentro del tiempo establecido desde el Area de archivo. Asi mismo, en el momento en el que un funcionario accede al SIFI se genera alerta automatica relacionando los expedientes en prestamo.
En el caso de funcionarios que finalizan sus contratos de prestación de servicios profesionales y de apoyo a la gestión, no se otorga el respectivo paz y salvo, si el sistema tienes cargado a su nombre expedientes en préstamo.
Documentado en: Instructivo para la atención de consulta y préstamos documentales</t>
  </si>
  <si>
    <t>Registro de prestamos en el SIFI
 Correos de Alerta
Paz y salvo de archivo a vinculados y 
contratistas. al momento de retiro o finalización 
de contrato.</t>
  </si>
  <si>
    <t>Falta de competencia del personal de Gestión Documental_x000D_</t>
  </si>
  <si>
    <t>El Director, Subdirector o Jefe de Oficina, en relación a cada contratación de personal que se requiera para la prestación de servicios profesionales y de apoyo a la gestión, verifica en el Estudio Previo respectivo, que la idoneidad y experiencia requerida sea coherente con las obligaciones contractuales a 
desarrollar, y procede a firmarlo en consecuencia. Los requisitos de idoneidad y experiencia para el personal de gestión documental se definen en el Acuerdo 08 del 2014 del Archivo General de la Nación_x000D_</t>
  </si>
  <si>
    <t>Estudio previo de contratos de prestación 
servicios profesionales y de apoyo a la gestión 
persona natural firmado por el Subdirector 
Administrativo y Financiero</t>
  </si>
  <si>
    <r>
      <rPr>
        <b/>
        <sz val="11"/>
        <color theme="9" tint="-0.249977111117893"/>
        <rFont val="Arial Narrow"/>
        <family val="2"/>
      </rPr>
      <t xml:space="preserve">*Nota: </t>
    </r>
    <r>
      <rPr>
        <sz val="11"/>
        <color theme="1"/>
        <rFont val="Arial Narrow"/>
        <family val="2"/>
      </rPr>
      <t>La columna referencia se sugiere para mantener el consecutivo de riesgos, así el riesgo salga del mapa no existirá otro riesgo con el mismo número. Una entidad puede ir en el riesgo 150 pero tener 70 riesgos, lo que permite llevar una traza de los riesgos. Esta información la debe administrar la Oficina Asesora de Planeación o Gerencia de Riesgos.</t>
    </r>
  </si>
  <si>
    <t>Fuente:  Adaptado de Curso Riesgo Operativo Universidad del Rosario por Dirección de Gestión y Desempeño Institucional de Función Pública,  2020.</t>
  </si>
  <si>
    <t>CONTROL DE CAMBIOS</t>
  </si>
  <si>
    <t>Riesgo No.</t>
  </si>
  <si>
    <t>Fecha Cambio</t>
  </si>
  <si>
    <t>Descripción del cambio</t>
  </si>
  <si>
    <t>GD05</t>
  </si>
  <si>
    <t>Se incluye un nuevo evento potencial  intermedio (subcausa) al que se le asigna el consecutivo No.15. 
Redacción el evento intermedio: No se finaliza el tramite administrativo para los archivos de gestión, de manera que una vez cumplido este requisito pueda ser remitido a la custodia tercerizada (esta situación puede generar pérdida de información). Se identifica igualmente el control y se tipifica para efectos de nueva valoración de riesgo residual.</t>
  </si>
  <si>
    <t>Se incluye el control 17 de tipo correctiva para disminuir el impacto residual.</t>
  </si>
  <si>
    <t>Se incluye el control 2.2 para reducir la probabilidad de deterioro de expedientes por humedad relativa y alta temperatura.</t>
  </si>
  <si>
    <t>Se incluye el control 6 que no había sido definido previamente.</t>
  </si>
  <si>
    <t>GD05, GD06</t>
  </si>
  <si>
    <t>Se eliminan los riesgos GD05 y GD06 por actualización de la matriz. Se identificaron nuevos riesgos con base en analisis de comportamiento esperados dentro de la metodología de definición de objetivos SMART para el proceso de Gestión Documental</t>
  </si>
  <si>
    <t>Se incluye este nuevo riesgo relacionado con la existencia de planes y programas del proceso de gestión documental que incumplen la normatividad archivística en cada vigencia.</t>
  </si>
  <si>
    <t>Se incluye este nuevo riesgo relacionado con el  incumplimiento en la implementación del Plan Institucional de Archivos - PINAR</t>
  </si>
  <si>
    <t>Se incluye este nuevo riesgo relacionado con a desactualización de la Tablas de retención documental</t>
  </si>
  <si>
    <t>Se incluye este nuevo riesgo relacionado con el incumplimiento en la implementación de la TRD que imposibilitan la disponibilidad de la información</t>
  </si>
  <si>
    <t>Se incluye este nuevo riesgo relacionado con el daño o pérdida de la información en los archivos de gestión y central</t>
  </si>
  <si>
    <t>Impacto</t>
  </si>
  <si>
    <t>Probabilidad</t>
  </si>
  <si>
    <t>Muy Alta
100%</t>
  </si>
  <si>
    <t>Extremo</t>
  </si>
  <si>
    <t>Alta
80%</t>
  </si>
  <si>
    <t>Alto</t>
  </si>
  <si>
    <t>Media
60%</t>
  </si>
  <si>
    <t>Baja
40%</t>
  </si>
  <si>
    <t>Bajo</t>
  </si>
  <si>
    <t>Muy Baja
20%</t>
  </si>
  <si>
    <t>Leve
20%</t>
  </si>
  <si>
    <t>Menor
40%</t>
  </si>
  <si>
    <t>Moderado
60%</t>
  </si>
  <si>
    <t>Mayor
80%</t>
  </si>
  <si>
    <t>Catastrófico
100%</t>
  </si>
  <si>
    <t>Tabla Criterios para definir el nivel de probabilidad Inherente</t>
  </si>
  <si>
    <t>Frecuencia de la Actividad</t>
  </si>
  <si>
    <t>Muy Baja</t>
  </si>
  <si>
    <t>La actividad que conlleva el riesgo se ejecuta como máximos 2 veces por año</t>
  </si>
  <si>
    <t>La actividad que conlleva el riesgo se ejecuta de 3 a 24 veces por año</t>
  </si>
  <si>
    <t>Media</t>
  </si>
  <si>
    <t>La actividad que conlleva el riesgo se ejecuta de 24 a 500 veces por año</t>
  </si>
  <si>
    <t>Alta</t>
  </si>
  <si>
    <t>La actividad que conlleva el riesgo se ejecuta mínimo 500 veces al año y máximo 5000 veces por año</t>
  </si>
  <si>
    <t>La actividad que conlleva el riesgo se ejecuta más de 5000 veces por año</t>
  </si>
  <si>
    <t>Tabla Criterios para definir el nivel de impacto Inherente</t>
  </si>
  <si>
    <t>Insignificante</t>
  </si>
  <si>
    <t>Descripción</t>
  </si>
  <si>
    <t>Menor</t>
  </si>
  <si>
    <t>Leve 20%</t>
  </si>
  <si>
    <t>1. No tiene impactos en la prestación del servicio ni en la operación de los procesos internos.</t>
  </si>
  <si>
    <t>2. No afecta el cumplimiento de la misión ni de los objetivos estratégicos del Plan de Desarrollo.</t>
  </si>
  <si>
    <t>3. No representa impactos financieros para la organización.</t>
  </si>
  <si>
    <t>Catastrófico</t>
  </si>
  <si>
    <t>4. No genera multas ni sanciones.</t>
  </si>
  <si>
    <t>5. Genera consecuencias negativas en la imagen (opinión) ante sus grupos de interés (internos) de baja intensidad (puntuales) y mitigable o reversible de manera inmediata.</t>
  </si>
  <si>
    <t xml:space="preserve">6. No genera fallas en el funcionamiento del software o hardware, ni perdida/daño de información o mal uso de esta. </t>
  </si>
  <si>
    <t xml:space="preserve">Menor-40% </t>
  </si>
  <si>
    <t>1. Interrupción mínima en la prestación de los servicios o en la operación de los procesos. Reversibles de manera inmediata.</t>
  </si>
  <si>
    <t xml:space="preserve">     El riesgo afecta la imagen de alguna área de la organización</t>
  </si>
  <si>
    <t>2. Retrasa algunas actividades de proyectos, pero no afectan la ejecución global de los mismos. No afecta el cumplimiento los objetivos estratégicos del Plan de Desarrollo.</t>
  </si>
  <si>
    <t xml:space="preserve">     El riesgo afecta la imagen de la entidad internamente, de conocimiento general, nivel interno, de junta dircetiva y accionistas y/o de provedores</t>
  </si>
  <si>
    <t>3. Puede llevar traslados de rubros, ajustes en el presupuesto, pero no representa impactos financieros para la organización.</t>
  </si>
  <si>
    <t xml:space="preserve">     El riesgo afecta la imagen de la entidad con algunos usuarios de relevancia frente al logro de los objetivos</t>
  </si>
  <si>
    <t>4. Genera llamados de atención, pero no multas ni sanciones.</t>
  </si>
  <si>
    <t xml:space="preserve">     El riesgo afecta la imagen de de la entidad con efecto publicitario sostenido a nivel de sector administrativo, nivel departamental o municipal</t>
  </si>
  <si>
    <t>5. Genera consecuencias negativas en la imagen (opinión) ante sus grupos de interés de intensidad media y mitigable o reversible en el corto plazo (6 meses). La imagen del Instituto se podría ver afectada a nivel regional y local.</t>
  </si>
  <si>
    <t xml:space="preserve">     El riesgo afecta la imagen de la entidad a nivel nacional, con efecto publicitarios sostenible a nivel país</t>
  </si>
  <si>
    <t>6. Genera fallas de funcionamiento en el software o hardware que dificultad el acceso a información afectando funciones específicas, cargos específicos.  Reversible en un término no mayor a 2 horas.</t>
  </si>
  <si>
    <t>Moderado 60%</t>
  </si>
  <si>
    <t>1. Genera interrupción y demora en la prestación del servicio y/o en el desarrollo de las actividades de los procesos.  Reversibles en un término de máximo 1 día.</t>
  </si>
  <si>
    <t>2. Retrasa actividades, llevando a extender plazos para la ejecución de las mismas, pero no afectan la ejecución global de los proyectos. No afecta el cumplimiento de los objetivos estratégicos del Plan de Desarrollo.</t>
  </si>
  <si>
    <t>3. Puede llevar traslados de rubros, ajustes en el presupuesto, pero no representa impactos financieros para la organización. Puede desencadenar en retrasos del plan de inversiones.</t>
  </si>
  <si>
    <t>4. Genera algunas multas y sanciones por incumplimiento. Puede generar procesos disciplinarios al personal interno.</t>
  </si>
  <si>
    <t>5. Genera consecuencias negativas en la imagen (opinión) ante sus grupos de interés (comunidad, de intensidad alta y mitigable o reversible en el mediano plazo (1 año). La imagen del Instituto se podría ver afectada a nivel regional y local.</t>
  </si>
  <si>
    <t>6. Genera fallas de funcionamiento en el software o hardware que dificultad el acceso a información afectando funciones específicas, cargos específicos.  Reversible en un término no mayor a 5 horas.</t>
  </si>
  <si>
    <t>Mayor 80%</t>
  </si>
  <si>
    <t>1. Genera interrupción y demora en la prestación del servicio y/o en el desarrollo de las actividades de los procesos.  Reversibles en un término de 1 a 2 días.</t>
  </si>
  <si>
    <t>2. Retrasa proyectos, llevando a extender plazos, aumentar presupuesto, para la ejecución de estos, pero no afectan la ejecución global. No afecta el cumplimiento de los objetivos estratégicos del Plan de Desarrollo.</t>
  </si>
  <si>
    <t>3. Puede llevar traslados de rubros, ajustes en el presupuesto y retrasos en su ejecución. Representa impactos financieros para la organización (perdida, no desembolso) que llevan al incumplimiento de proyectos del plan desarrollo.</t>
  </si>
  <si>
    <t>4. Genera multas y sanciones por incumplimiento. Puede generar procesos disciplinarios al personal interno, remoción de personal de sus cargos.</t>
  </si>
  <si>
    <t>5. Genera consecuencias negativas en la imagen (opinión) ante sus grupos de interés de intensidad grave y mitigable o reversible en el largo plazo (Cuatro años o menos). La imagen del Instituto se podría ver afectada a nivel regional y nacional.</t>
  </si>
  <si>
    <t>6. Genera fallas de funcionamiento en el software o hardware que dificultad el acceso a información afectando módulos completos (SIFI), afectación de servidores (Correo, Directorio Activo).  Reversible en un término no mayor a 8 horas.</t>
  </si>
  <si>
    <t>Catastrófico 100%</t>
  </si>
  <si>
    <t>1. Genera interrupción y demora significativa en la prestación del servicio y/o en el desarrollo de las actividades de los procesos. Reversibles en un término de 3 a 5 días.</t>
  </si>
  <si>
    <t>2. Genera incumplimiento de los proyectos. Genera sobrecostos y afecta el cumplimiento de los objetivos estratégicos de Plan de Desarrollo.</t>
  </si>
  <si>
    <t>3. Representa impactos financieros para la organización (perdida, no desembolso) que llevan al incumplimiento de objetivos del plan desarrollo.</t>
  </si>
  <si>
    <t>4. Genera multas y sanciones por incumplimiento. Puede generar procesos disciplinarios al personal interno, remoción de personal de sus cargos. Pago de indemnizaciones por incumplimiento que puede llevar a afectar el presupuesto del Instituto.</t>
  </si>
  <si>
    <t>5. Genera consecuencias negativas en la imagen (opinión) ante sus grupos de interés (comunidad, empleados, clientes, gobierno, etc.) con una intensidad muy alta y reversible en el largo plazo (más de 5 años para revertir la afectación). La imagen del Instituto se podría ver afectada a nivel regional y nacional.</t>
  </si>
  <si>
    <t>6. Genera fallas de funcionamiento en el software o hardware que dificultad el acceso a información afectando módulos completos (SIFI), afectación de servidores (Correo, Directorio Activo).  Reversible en un tiempo superior a un día.</t>
  </si>
  <si>
    <t>Criterios</t>
  </si>
  <si>
    <t>Subcriterios</t>
  </si>
  <si>
    <t>Afectación Económica o presupuestal</t>
  </si>
  <si>
    <t>Afectación menor a 10 SMLMV .</t>
  </si>
  <si>
    <t xml:space="preserve">Entre 10 y 50 SMLMV </t>
  </si>
  <si>
    <t xml:space="preserve">Entre 50 y 100 SMLMV </t>
  </si>
  <si>
    <t xml:space="preserve">Entre 100 y 500 SMLMV </t>
  </si>
  <si>
    <t xml:space="preserve">Mayor a 500 SMLMV </t>
  </si>
  <si>
    <t>Pérdida Reputacional</t>
  </si>
  <si>
    <t>El riesgo afecta la imagen de alguna área de la organización</t>
  </si>
  <si>
    <t>El riesgo afecta la imagen de la entidad internamente, de conocimiento general, nivel interno, de junta dircetiva y accionistas y/o de provedores</t>
  </si>
  <si>
    <t>El riesgo afecta la imagen de la entidad con algunos usuarios de relevancia frente al logro de los objetivos</t>
  </si>
  <si>
    <t>El riesgo afecta la imagen de de la entidad con efecto publicitario sostenido a nivel de sector administrativo, nivel departamental o municipal</t>
  </si>
  <si>
    <t>El riesgo afecta la imagen de la entidad a nivel nacional, con efecto publicitarios sostenible a nivel país</t>
  </si>
  <si>
    <t>❌</t>
  </si>
  <si>
    <t>✔</t>
  </si>
  <si>
    <t>Tabla Atributos de para el diseño del control</t>
  </si>
  <si>
    <t>Características</t>
  </si>
  <si>
    <t>Peso</t>
  </si>
  <si>
    <t>Atributos de Eficiencia</t>
  </si>
  <si>
    <t>Va hacia las causas del riesgo, aseguran el resultado final esperado.</t>
  </si>
  <si>
    <t>Detecta que algo ocurre y devuelve el proceso a los controles preventivos.
Se pueden generar reprocesos.</t>
  </si>
  <si>
    <t>Dado que permiten reducir el impacto de la materialización del riesgo, tienen un costo en su implementación.</t>
  </si>
  <si>
    <t>N/A</t>
  </si>
  <si>
    <t>Automático</t>
  </si>
  <si>
    <t>Son actividades de procesamiento o validación de información que se ejecutan por un sistema y/o aplicativo de manera automática sin la intervención de personas para su realización.</t>
  </si>
  <si>
    <t>Controles que son ejecutados por una persona., tiene implícito el error humano.</t>
  </si>
  <si>
    <r>
      <rPr>
        <b/>
        <sz val="12"/>
        <color theme="9" tint="-0.249977111117893"/>
        <rFont val="Arial Narrow"/>
        <family val="2"/>
      </rPr>
      <t>*</t>
    </r>
    <r>
      <rPr>
        <b/>
        <sz val="12"/>
        <rFont val="Arial Narrow"/>
        <family val="2"/>
      </rPr>
      <t>Atributos de</t>
    </r>
    <r>
      <rPr>
        <b/>
        <sz val="12"/>
        <color theme="9" tint="-0.249977111117893"/>
        <rFont val="Arial Narrow"/>
        <family val="2"/>
      </rPr>
      <t xml:space="preserve"> </t>
    </r>
    <r>
      <rPr>
        <b/>
        <sz val="12"/>
        <color rgb="FF000000"/>
        <rFont val="Arial Narrow"/>
        <family val="2"/>
      </rPr>
      <t>Formalización</t>
    </r>
  </si>
  <si>
    <t>Controles que están documentados en el proceso, ya sea en manuales, procedimientos, flujogramas o cualquier otro documento propio del proceso.</t>
  </si>
  <si>
    <t>-</t>
  </si>
  <si>
    <t>Identifica a los controles que pese a que se ejecutan en el proceso no se encuentran documentados en ningún documento propio del proceso</t>
  </si>
  <si>
    <t>Este atributo identifica a los controles que se ejecutan siempre que se realiza la actividad originadora del riesgo.</t>
  </si>
  <si>
    <t>Este atributo identifica a los controles que no siempre se ejecutan cuando se realiza la actividad originadora del riesgo</t>
  </si>
  <si>
    <t>El control deja un registro que permite evidenciar la ejecución del control</t>
  </si>
  <si>
    <t>Sin Registro</t>
  </si>
  <si>
    <t>El control no deja registro de la ejecución del control</t>
  </si>
  <si>
    <r>
      <rPr>
        <b/>
        <sz val="12"/>
        <color theme="9" tint="-0.249977111117893"/>
        <rFont val="Arial Narrow"/>
        <family val="2"/>
      </rPr>
      <t>*Nota 1:</t>
    </r>
    <r>
      <rPr>
        <sz val="12"/>
        <color theme="1"/>
        <rFont val="Arial Narrow"/>
        <family val="2"/>
      </rPr>
      <t xml:space="preserve"> Los atributos de formalización se recogerán de manera informativa, con el fin de conocer el entorno del control y complementar el análisis con elementos cualitativos; éstos no tienen una incidencia directa en su efectividad. </t>
    </r>
  </si>
  <si>
    <t>Aceptar</t>
  </si>
  <si>
    <t>Económico</t>
  </si>
  <si>
    <t>Evitar</t>
  </si>
  <si>
    <t>Reputacional</t>
  </si>
  <si>
    <t>Reducir (compartir)</t>
  </si>
  <si>
    <t>Económico y Reputacional</t>
  </si>
  <si>
    <t>Plan de accion (solo para la opción reducir)</t>
  </si>
  <si>
    <t>Impacto Inherente</t>
  </si>
  <si>
    <t>Finalizado</t>
  </si>
  <si>
    <t>Leve</t>
  </si>
  <si>
    <t>En curso</t>
  </si>
  <si>
    <t>tipo riesgo</t>
  </si>
  <si>
    <t>Riesgo Estratégico</t>
  </si>
  <si>
    <t>Riesgo Financiero</t>
  </si>
  <si>
    <t>Riesgo Tecnológico</t>
  </si>
  <si>
    <t>Riesgo Reputacional</t>
  </si>
  <si>
    <t>Riesgo de Corrupción</t>
  </si>
  <si>
    <t>Riesgo Fiscal</t>
  </si>
  <si>
    <t>Procesos Institucionales</t>
  </si>
  <si>
    <t>Gestión Estratégica</t>
  </si>
  <si>
    <t>Gestión Social</t>
  </si>
  <si>
    <t>Gestión de Desarrollo de Soluciones Habitacionales</t>
  </si>
  <si>
    <t>Gestión de Atención al Usuario</t>
  </si>
  <si>
    <t>Gestión del Talento Humano</t>
  </si>
  <si>
    <t>Gestión de Comunicaciones</t>
  </si>
  <si>
    <t>Gestión Administrativa y Financiera</t>
  </si>
  <si>
    <t>Gestión de Infraestructura</t>
  </si>
  <si>
    <t>Gestión de TIC</t>
  </si>
  <si>
    <t>Gestión Jurídica</t>
  </si>
  <si>
    <t>Gestión de Evaluación y  Mejora Continua</t>
  </si>
  <si>
    <t>Gesión de Evaluación Indpendiente</t>
  </si>
  <si>
    <t>Registro Sustancial</t>
  </si>
  <si>
    <t>Registro Material</t>
  </si>
  <si>
    <t>Sin registro</t>
  </si>
  <si>
    <t>Reducir</t>
  </si>
  <si>
    <r>
      <rPr>
        <b/>
        <sz val="11"/>
        <color theme="1"/>
        <rFont val="Arial Narrow"/>
        <family val="2"/>
      </rPr>
      <t xml:space="preserve">Seguimiento al plan tactico de Gestión Documental:  </t>
    </r>
    <r>
      <rPr>
        <sz val="11"/>
        <color theme="1"/>
        <rFont val="Arial Narrow"/>
        <family val="2"/>
      </rPr>
      <t>https://isvimedgovco-my.sharepoint.com/:x:/g/personal/andres_moreira_isvimed_gov_co/EYiVloflF_hIpmUdp9BjvRsBMXYxq-qT_4jNylnQD_nVfQ?e=i4NaPf</t>
    </r>
  </si>
  <si>
    <r>
      <rPr>
        <b/>
        <sz val="11"/>
        <color theme="1"/>
        <rFont val="Arial Narrow"/>
        <family val="2"/>
      </rPr>
      <t>El riesgo y sus causas continuan vigentes de acuerdo al contexto? (Ver Columnas F y H)</t>
    </r>
    <r>
      <rPr>
        <sz val="11"/>
        <color theme="1"/>
        <rFont val="Arial Narrow"/>
        <family val="2"/>
      </rPr>
      <t xml:space="preserve">:  El riesgo continua vigente de acuerdo al contexto interno  de la entidad
</t>
    </r>
    <r>
      <rPr>
        <b/>
        <sz val="11"/>
        <color theme="1"/>
        <rFont val="Arial Narrow"/>
        <family val="2"/>
      </rPr>
      <t>Se materializó el Riesgo?  (Evento Potencial Principal. Columna F):</t>
    </r>
    <r>
      <rPr>
        <sz val="11"/>
        <color theme="1"/>
        <rFont val="Arial Narrow"/>
        <family val="2"/>
      </rPr>
      <t xml:space="preserve"> Al corte del tercer trimestre  del año se dio la materialización del riesgo
</t>
    </r>
    <r>
      <rPr>
        <b/>
        <sz val="11"/>
        <color theme="1"/>
        <rFont val="Arial Narrow"/>
        <family val="2"/>
      </rPr>
      <t xml:space="preserve">
Se materializaron las causas? (Eventos Potenciales Intermedios. Columna H): </t>
    </r>
    <r>
      <rPr>
        <sz val="11"/>
        <color theme="1"/>
        <rFont val="Arial Narrow"/>
        <family val="2"/>
      </rPr>
      <t xml:space="preserve">Como consecuencia de las lluvias del domingo 30 de septiembre, se produjo una filtración por el techo del sótano del archivo, lo que afectó entre 15 y 20 cajas de expedientes, mojando su contenido. Esto confirma que el riesgo identificado (inundación de las instalaciones) se concretó, aunque la rápida intervención del personal de archivo logró mitigar los daños y evitar consecuencias más graves.
</t>
    </r>
    <r>
      <rPr>
        <b/>
        <sz val="11"/>
        <color theme="1"/>
        <rFont val="Arial Narrow"/>
        <family val="2"/>
      </rPr>
      <t>Los Controles están bien  diseñados, se aplican conforme al diseño  y son efectivos? (Ver controles en la columna P / Concluir frente a cada control)</t>
    </r>
    <r>
      <rPr>
        <sz val="11"/>
        <color theme="1"/>
        <rFont val="Arial Narrow"/>
        <family val="2"/>
      </rPr>
      <t xml:space="preserve"> El proceso de gestion documental tiene establecido dentro del Plan de Contingencia de Archivo las actividades a realizar en caso de que se materialice este tipo de riesgo
</t>
    </r>
    <r>
      <rPr>
        <b/>
        <sz val="11"/>
        <color theme="1"/>
        <rFont val="Arial Narrow"/>
        <family val="2"/>
      </rPr>
      <t xml:space="preserve">
Que acciones propones o se están llevando a cabo para gestionar los riesgos y las causas que se materializaron? (Si no aplica colocar NA) </t>
    </r>
    <r>
      <rPr>
        <sz val="11"/>
        <color theme="1"/>
        <rFont val="Arial Narrow"/>
        <family val="2"/>
      </rPr>
      <t xml:space="preserve">Se esta llevando a cabo las acciones definidas dentro del  Plan de Contingencia de Archivo - Procedimiento para inundación/ Desastre natural  que consiste en realizar el rescate de documentos de forma inmediata extrayendolos del área inundada con sumo cuidado, utilizando guantes limpios para evitar daños por manipulación. No debe apilar ni doblar los documentos mojados, con el fin de prevenir su adherencia, roturas o deformaciones. Para el empaque, debe colocar los documentos o expedientes en cajas plásticas (nunca de cartón), intercalando hojas de papel encerado entre los documentos sueltos para reducir la adherencia.
Cada caja debe ser identificada con lápiz, ya que el uso de otros elementos de escritura (como marcadores o lapiceros) puede ocasionar corridas debido a la humedad.
</t>
    </r>
    <r>
      <rPr>
        <b/>
        <sz val="11"/>
        <color theme="1"/>
        <rFont val="Arial Narrow"/>
        <family val="2"/>
      </rPr>
      <t xml:space="preserve">Que acciones propones o se están llevando a cabo para fortalecer los controles? (Revisa también si se establecieron acciones en la columna AJ ) </t>
    </r>
    <r>
      <rPr>
        <sz val="11"/>
        <color theme="1"/>
        <rFont val="Arial Narrow"/>
        <family val="2"/>
      </rPr>
      <t>Con el fin de evitar que se presente nuevamente afectaciones en la documentación se realizó la reubicación de todas la cajas que estaban en el area donde hubo filtración de agua en el techo, igualmente se consultó con el personal de mantenimiento de la villa del inder quienes nos informaron que para el 3 de octubre ya finalizaron las labores de mantenimiento .</t>
    </r>
  </si>
  <si>
    <r>
      <t>Evidencia acciones correctivas:</t>
    </r>
    <r>
      <rPr>
        <sz val="11"/>
        <color theme="1"/>
        <rFont val="Arial Narrow"/>
        <family val="2"/>
      </rPr>
      <t xml:space="preserve"> https://isvimedgovco.sharepoint.com/:f:/s/Admin_Y_Financiera-01.CAD/EhYTwUH0QC1Cu4CX9l7Y-tsBVPYfXPUnmm6OnizCSmmmaA?e=1XY8K4</t>
    </r>
  </si>
  <si>
    <r>
      <t xml:space="preserve">El riesgo y sus causas continuan vigentes de acuerdo al contexto? (Ver Columnas F y H):  </t>
    </r>
    <r>
      <rPr>
        <sz val="11"/>
        <color theme="1"/>
        <rFont val="Arial Narrow"/>
        <family val="2"/>
      </rPr>
      <t>El riesgo continua vigente de acuerdo al contexto interno  de la entidad</t>
    </r>
    <r>
      <rPr>
        <b/>
        <sz val="11"/>
        <color theme="1"/>
        <rFont val="Arial Narrow"/>
        <family val="2"/>
      </rPr>
      <t xml:space="preserve">
Se materializó el Riesgo?  (Evento Potencial Principal. Columna F): </t>
    </r>
    <r>
      <rPr>
        <b/>
        <sz val="11"/>
        <color rgb="FFFF0000"/>
        <rFont val="Arial Narrow"/>
        <family val="2"/>
      </rPr>
      <t>Notificación Subdirección de Planeación:</t>
    </r>
    <r>
      <rPr>
        <b/>
        <sz val="11"/>
        <color theme="1"/>
        <rFont val="Arial Narrow"/>
        <family val="2"/>
      </rPr>
      <t xml:space="preserve"> </t>
    </r>
    <r>
      <rPr>
        <sz val="11"/>
        <color theme="1"/>
        <rFont val="Arial Narrow"/>
        <family val="2"/>
      </rPr>
      <t>Al corte del tercer trimestre  del año en curso las TRD institucionales se encuetran desactualizadas, situación que configura la materialización del riesgo.</t>
    </r>
    <r>
      <rPr>
        <b/>
        <sz val="11"/>
        <color theme="1"/>
        <rFont val="Arial Narrow"/>
        <family val="2"/>
      </rPr>
      <t xml:space="preserve">
Se materializaron las causas? (Eventos Potenciales Intermedios. Columna H):</t>
    </r>
    <r>
      <rPr>
        <sz val="11"/>
        <color theme="1"/>
        <rFont val="Arial Narrow"/>
        <family val="2"/>
      </rPr>
      <t xml:space="preserve"> No se evidencia materialización de las causas.  
</t>
    </r>
    <r>
      <rPr>
        <b/>
        <sz val="11"/>
        <color theme="1"/>
        <rFont val="Arial Narrow"/>
        <family val="2"/>
      </rPr>
      <t xml:space="preserve">
Los Controles están bien  diseñados, se aplican conforme al diseño  y son efectivos? (Ver controles en la columna P / Concluir frente a cada control)  </t>
    </r>
    <r>
      <rPr>
        <sz val="11"/>
        <color theme="1"/>
        <rFont val="Arial Narrow"/>
        <family val="2"/>
      </rPr>
      <t xml:space="preserve">Los controles que se han realizado hasta el momento han sido efectivos por lo tanto no se ha presentado ninguno de los riesgos
</t>
    </r>
    <r>
      <rPr>
        <b/>
        <sz val="11"/>
        <color theme="1"/>
        <rFont val="Arial Narrow"/>
        <family val="2"/>
      </rPr>
      <t xml:space="preserve">
Que acciones propones o se están llevando a cabo para gestionar los riesgos y las causas que se materializaron? (Si no aplica colocar NA) </t>
    </r>
    <r>
      <rPr>
        <sz val="11"/>
        <color theme="1"/>
        <rFont val="Arial Narrow"/>
        <family val="2"/>
      </rPr>
      <t>N/A</t>
    </r>
    <r>
      <rPr>
        <b/>
        <sz val="11"/>
        <color theme="1"/>
        <rFont val="Arial Narrow"/>
        <family val="2"/>
      </rPr>
      <t xml:space="preserve">
Que acciones propones o se están llevando a cabo para fortalecer los controles? (Revisa también si se establecieron acciones en la columna AJ )  </t>
    </r>
    <r>
      <rPr>
        <sz val="11"/>
        <color theme="1"/>
        <rFont val="Arial Narrow"/>
        <family val="2"/>
      </rPr>
      <t>Con el objetivo de actualizar las Tablas de Retención Documental de la entidad se ha solicitado a los subdirectores designar un enlace de archivo en cada área. Este enlace será responsable de participar en la aplicación de una encuesta que recogerá información actualizada sobre los procesos, series y tiempos de retención documental. Los resultados de esta encuesta servirán como insumo técnico y fundamental para la construcción de las nuevas Tablas de Retención Documental, asegurando su pertinencia, legalidad y alineación con las funciones institucionales, lo que contribuye directamente a mitigar riesgos asociados a la conservación indebida, pérdida o eliminación irregular de documentos.</t>
    </r>
  </si>
  <si>
    <t>Direccionamiento  correcto del destinatario de la correspondencia (fisica o la que llegue por el correo info@isvimed.gov.co que sea remitida por el proceso de Gestión de Atención al Ciudadano)</t>
  </si>
  <si>
    <t>Gestión Documental
Correspondencia</t>
  </si>
  <si>
    <t>Posibilidad de afectación reputacional y/o  económica</t>
  </si>
  <si>
    <t>por insatisfacción de los ciudadanos en relación con las respuestas inoportunas de las PQRSD por parte del Isvimed.
Por posibles hallazgos de los Entes de Control frente a la gestión de las PQRS
por perdida de recursos derivada de procesos fallados en contra de la entidad por vencimiento de términos de los recursos legales interpuestos por los ciudadanos.</t>
  </si>
  <si>
    <t>debido al direccionamiento erróneo de la correspondencia fisica o la que llegue por el correo info@isvimed.gov.co que sea remitida por el proceso de Gestión de Atención al Ciudadano</t>
  </si>
  <si>
    <t>Posibilidad de afectación reputacional y/o  económica, reflejada en la insatisfacción de los ciudadanos en relación con las respuestas inoportunas de las PQRSD por parte del Isvimed, en posibles hallazgos de los Entes de Control frente a la gestión de las PQRS, asi como, en la perdida de recursos derivada de procesos fallados en contra de la entidad por vencimiento de términos de los recursos legales interpuestos por los ciudadanos. Lo anterior, debido al direccionamiento erróneo de la correspondencia fisica o la que llegue por el correo info@isvimed.gov.co que sea remitida por el proceso de Gestión de Atención al Ciudadano</t>
  </si>
  <si>
    <t>Ausencia de metodología para la radicación de correspondencia</t>
  </si>
  <si>
    <t>El instituto ha estandarizado la metodología para realizar la adecuada radicación de la correspondencia en el procedimiento de Gestión y Trámite de documentos.
En la planilla de correspondencia se relacionan los radicados físicos que se van a distribuir dentro de la entidad. Esto se realiza en la mañana y en la tarde. Esta planilla se entrega a las auxiliares administrativas de cada dependencia.
La auxiliar administrativo firma la planilla con hora y nombre y verifica en una primera instancia si el tramite del oficio corresponde a su dependencia. En caso contrario realiza la devolución al area de correspondencia para el traslado a la dependencia competente, lo cual se gestiona a través del módulo de radicación en SIFI.</t>
  </si>
  <si>
    <t xml:space="preserve">Planilla de correspondencia Interna </t>
  </si>
  <si>
    <t>Existencia de personal de correspondencia que no cumpla con el perfil requerido según la Ley general de archivos y las normas que la modifiquen o que no sea suficiente para el volumen de actividades a realizar.</t>
  </si>
  <si>
    <t>El Subdirector Administrativo y Financiero, identifica las necesidades de contratación del personal de corresponcia para efectos de que se incluya en el presupuesto de cada vigencia y en el Plan Anual de Adquisiciones. Lo anterior de acuerdo al volumen de correspondencia que historicamente se gestione.
El subdirector administrativo y financiero realiza  seguimiento a que se realice la contratación de acuerdo  a los términos definidos en el Plan Anual de Adquisiciones.
El estudio previo elaborado dentro del proceso de contratación, debe considerar el perfil establecido en la ley general de archivos.
El lider de linea acción y el Subdirector Administrativo y Financiera verifican que la persona a contratar cumpla con el perfil requerido en el estudio previo, para lo cual diligencia el Certificado de estudio de idoneidad y experiencia para contratos de prestación de servicios personales</t>
  </si>
  <si>
    <t>1. Necesidades de personal del Proceso de  correspondencia incluidas en el  presupuesto de cada vigencia.
2. Cumplimiento del Plan Anual de Adquisiciones
3. Estudios Previos.
4, Certificado de estudio de idoneidad y experiencia para contratos de prestación de servicios personales</t>
  </si>
  <si>
    <t>Ausencia de entrenamiento</t>
  </si>
  <si>
    <t xml:space="preserve">El lider de Archivo estructura el plan de entrenamiento para el personal que se contrate para orrespondencia teniendo en cuenta temas transversales y específicos, con el proposito de que se obtenga un conocimiento sobre la entidad y sobre las metodologías y teconologías relacionadas con la correspondencia de la enidad.
Nota: los temas específicos pueden ser: Tipología clara de Peticiones, Quejas, Reclamos y Sugerencias, Marco normativo aplicable (especialmente la Ley 1755 de 2015), Uso del Sistema de Gestión Documental (SGD) y registro de metadatos, Ejercicios prácticos con casos reales de clasificación, Modulo de correspondencia de SIFI y procedimiento de Gestión y Trámite de documentos.
El lider de Archivo verifica la implementación del plan de entrenamiento dentro del primer mes posterior a la firma del acta de inicio y gestiona las firmas correspondiente en el formato del plan de entrenamiento.
</t>
  </si>
  <si>
    <t>plan de entrenamiento con firmas</t>
  </si>
  <si>
    <t>En el caso de que se materialice el riesgo, aquella correspondencia que se direccionó erroneamente, El técnico de correspondencia realiza el respectivo traslado del radicado a la subdirección competente.</t>
  </si>
  <si>
    <t xml:space="preserve">Resgistro del traslado del radicado en el modulo de correpondencia del SIFI
Planilla de correspondencia Interna </t>
  </si>
  <si>
    <t>Clasificación correcta de las PQRSD (fisica al momento de la radicación o la que llegue por el correo info@isvimed.gov.co que sea remitida por el proceso de Gestión de Atención al Ciudadano).</t>
  </si>
  <si>
    <t>Posibilidad de afectación reputacional</t>
  </si>
  <si>
    <t>por insatisfacción de los ciudadanos en relación con las respuestas inoportunas de las PQRSD por parte del Isvimed.
Por posibles hallazgos de los Entes de Control frente a la gestión de las PQRS</t>
  </si>
  <si>
    <t>debido a la clasificación incorrecta de las PQRS (fisica al momento de la radicación o la que llegue por el correo info@isvimed.gov.co que sea remitida por el proceso de Gestión de Atención al Ciudadano).</t>
  </si>
  <si>
    <t>Posibilidad de afectación reputacional reflejada en insatisfacción de los ciudadanos en relación con las respuestas inoportunas de las PQRSD por parte del Isvimed, asi como en posibles hallazgos de los Entes de Control frente a la gestión de las PQRS. Lo anterior, debido a la clasificación incorrecta de las PQRS (fisica al momento de la radicación o la que llegue por el correo info@isvimed.gov.co que sea remitida por el proceso de Gestión de Atención al Ciudadano).</t>
  </si>
  <si>
    <t>El volumen de PQRSD supera la capacidad operativa del personal, lo que lleva a errores por prisa o fatiga</t>
  </si>
  <si>
    <t xml:space="preserve">El Subdirector Administrativo y Financiero, identifica las necesidades de contratación del personal de corresponcia para efectos de que se incluya en el presupuesto de cada vigencia y en el Plan Anual de Adquisiciones. Lo anterior de acuerdo al volumen de PQRS que historicamente se gestione.
El subdirector administrativo y financiero realiza  seguimiento a que se realice la contratación de acuerdo  a los términos definidos en el Plan Anual de Adquisiciones.
</t>
  </si>
  <si>
    <t>1. Necesidades de personal del Proceso de  correspondencia incluidas en el  presupuesto de cada vigencia.
2. Cumplimiento del Plan Anual de Adquisiciones</t>
  </si>
  <si>
    <t>No existen criterios unificados o matrices de clasificación que permitan una interpretación homogénea para la correcta clasificación del PQRSD</t>
  </si>
  <si>
    <t xml:space="preserve">A través del procedimiento de gestión y trámite de documentos, se establecen definen los tipos de PQRSD y los términos para su trámite de acuerdo con el marco normativo (La Ley 1712 de 2014  y Ley 1755 de 2015). 
El técnico de correspondencia verifica que las PQRS físicas o las que lleguen por el correo info@isvimed.gov.co y que sea remitida por el proceso de Gestión de Atención al Ciudadano, se clasifiquen de acuerdo a lo establecido en el procedimiento.
</t>
  </si>
  <si>
    <t>Reporte diario de Comunicaciones recibidas</t>
  </si>
  <si>
    <t>El tipo de PQRSD definido de manera explícita por el ciudadano no corresponde con el contenido de la comunicación o no contiene los datos de contacto (nombre, cédula, correo electrónico, telefono, dirección)</t>
  </si>
  <si>
    <t>El técnico de correspondencia solicita al ciudadano corregir el tipo de solicitud a mano no alzada (PQRSD física) o complemente los datos de contacto.</t>
  </si>
  <si>
    <t>PQRSD física corregida por parte del ciudadano</t>
  </si>
  <si>
    <t>Lograr que  toda correspondencia recibida con un radicado de entrada ya sea de correspondencia física o digital, tenga su correspondiente radicado de salida o respuesta.</t>
  </si>
  <si>
    <t>por afectación de la estadística de tramite oportuno de PQRS</t>
  </si>
  <si>
    <t>debido a la existencia de corespondencia recibida sin su respectivo radicado de salida o respuesta</t>
  </si>
  <si>
    <t>Posibilidad de afectación reputacional por afectación de la estadística de tramite oportuno de PQRS, debido a la existencia de corespondencia recibida sin su respectivo radicado de salida o respuesta.</t>
  </si>
  <si>
    <t>Los responsables de dar respuesta a la PQRSD responden de manera informal sin enviar la respuesta a correspondencia para que sea asignado el radicado de salida</t>
  </si>
  <si>
    <t>El SIFI genera de manera diaria y automática reporte con las PQRS vencidas el cual es enviado al asistente de cada area y a correspondencia.
En el caso de PQRS vencidas pero que ya se ha gestionó la respuesta y por lo tanto no tienen radicado de salida, deben enviar el soporte correspondiente a la linea de acción de correspondencia para que se asigne el respectivo radicado.</t>
  </si>
  <si>
    <t>Reposte diario de PQRS por vencer y vencidas.
Reporte de radicados de salida por respuesta no notificada al area de correspondencia.</t>
  </si>
  <si>
    <t>Gestionar la socialización del reporte de radicados de salida por respuesta no notificada al area de correspondencia, a la alta dirección para que establezcan lineamientos a la totalidad del Instituto, con el proposito de que se notifique al area de correspondencia las respuestas a las PQRS con el proposito de generar los radicados de salida dentro de los términos legales. Fecha límite - Marzo de 2026 y de allí en adelante reporte trimestral.</t>
  </si>
  <si>
    <t>La respuesta a la solicitud se carga en la ventana de cruce  sin que coincida con el radicado de entrada por error de digitación que se realiza de manera manual</t>
  </si>
  <si>
    <t>El SIFI genera de manera diaria y automática reporte con las PQRS vencidas, el cual es enviado al asistente de cada area y a correspondencia.
En caso de PQRS vencidas con respuesta y notificación a correspondencia  cuya causa es el error de digitación del radicado de entrada en la ventana de cruce, se realiza la respectiva corrección del radicado y fecha respuesta.</t>
  </si>
  <si>
    <t>Reposte diario de PQRS por vencer y vencidas.</t>
  </si>
  <si>
    <t>Evaluar la posibilidad de desarrollo en SIFI para que desde la ventana de cruce se pueda seleccionar los radicados de entrada sin tener que digitarlos.
Diciembre de 2025.</t>
  </si>
  <si>
    <t>El SIFI no permite que el encargado de dar respuesta a una solicitud la cargue en el modulo de correspondencia, de manera que no se dependa del area de correspondencia para generar el radicado de salida, con lo cual dejan de correr los tiempos de respuesta.</t>
  </si>
  <si>
    <t>No existe medida de control</t>
  </si>
  <si>
    <t>NA</t>
  </si>
  <si>
    <t>Evaluar la posibilidad con TI de que el encargado de dar respuesta a una solicitud la cargue en el modulo de correspondencia, de manera que no se dependa del area de correspondencia para generar el radicado de salida, con lo cual dejan de correr los tiempos de respuesta.</t>
  </si>
  <si>
    <t>GD12</t>
  </si>
  <si>
    <t>GD13</t>
  </si>
  <si>
    <t>GD14</t>
  </si>
  <si>
    <t>Se incluye este riesgo de la línea de acción de correspondencia relacionado con la Posibilidad de afectación reputacional y/o  económica, reflejada en la insatisfacción de los ciudadanos en relación con las respuestas inoportunas de las PQRSD por parte del Isvimed, en posibles hallazgos de los Entes de Control frente a la gestión de las PQRS, asi como, en la perdida de recursos derivada de procesos fallados en contra de la entidad por vencimiento de términos de los recursos legales interpuestos por los ciudadanos. Lo anterior, debido al direccionamiento erróneo de la correspondencia fisica o la que llegue por el correo info@isvimed.gov.co que sea remitida por el proceso de Gestión de Atención al Ciudadano.</t>
  </si>
  <si>
    <t>Se incluye este riesgo de la línea de acción de correspondencia relacionado con la Posibilidad de afectación reputacional reflejada en insatisfacción de los ciudadanos en relación con las respuestas inoportunas de las PQRSD por parte del Isvimed, asi como en posibles hallazgos de los Entes de Control frente a la gestión de las PQRS. Lo anterior, debido a la clasificación incorrecta de las PQRS (fisica al momento de la radicación o la que llegue por el correo info@isvimed.gov.co que sea remitida por el proceso de Gestión de Atención al Ciudadano).</t>
  </si>
  <si>
    <t>Se incluye este riesgo de la línea de acción de correspondencia relacionado con la Posibilidad de afectación reputacional por afectación de la estadística de tramite oportuno de PQRS, debido a la existencia de corespondencia recibida sin su respectivo radicado de salida o respuesta.</t>
  </si>
  <si>
    <t>No aplica por cuanto este riesgo se incluyó en el mes de noviembre de 2025</t>
  </si>
  <si>
    <t>SEGUIMIENTO TRIMESTRE 4 DE 2025</t>
  </si>
  <si>
    <t>Actualizada noviembre de 2025</t>
  </si>
  <si>
    <r>
      <t xml:space="preserve">EVIDENCIA
</t>
    </r>
    <r>
      <rPr>
        <b/>
        <sz val="12"/>
        <color rgb="FFFF0000"/>
        <rFont val="Arial Narrow"/>
        <family val="2"/>
      </rPr>
      <t>IMPORTANTE:</t>
    </r>
    <r>
      <rPr>
        <b/>
        <sz val="11"/>
        <color theme="1"/>
        <rFont val="Arial Narrow"/>
        <family val="2"/>
      </rPr>
      <t xml:space="preserve">- RELACIONAR LOS ENLACES A LAS EVIDENCIAS SOBRE MATERIALIZACION DE EVENTOS Y SOBRE APLICACIÓN DE CONTROLES
</t>
    </r>
    <r>
      <rPr>
        <b/>
        <sz val="11"/>
        <color rgb="FFFF0000"/>
        <rFont val="Arial Narrow"/>
        <family val="2"/>
      </rPr>
      <t>- LAS EVIDENCIAS SOBRE APLICACIÓN DE CONTROLES SON LAS QUE SE ENCUENTRAN EN LA COLUMNA X - RELACIONARLAS UNA A UNA CON EL ENLACE CORRESPONDIENTE.</t>
    </r>
  </si>
  <si>
    <r>
      <t xml:space="preserve">Socializacion avance transferencias documentales: </t>
    </r>
    <r>
      <rPr>
        <sz val="11"/>
        <color theme="1"/>
        <rFont val="Arial Narrow"/>
        <family val="2"/>
      </rPr>
      <t>https://isvimedgovco-my.sharepoint.com/:f:/g/personal/gestiondocumental_isvimed_gov_co/IgCMGf85GzjhRo5hibrjTP3uAWJa7k9ngtQyl8dOqTwJ5qI?e=eoPpO8</t>
    </r>
  </si>
  <si>
    <r>
      <rPr>
        <b/>
        <sz val="11"/>
        <color theme="1"/>
        <rFont val="Arial Narrow"/>
        <family val="2"/>
      </rPr>
      <t>El riesgo y sus causas continuan vigentes de acuerdo al contexto? (Ver Columnas F y H):</t>
    </r>
    <r>
      <rPr>
        <sz val="11"/>
        <color theme="1"/>
        <rFont val="Arial Narrow"/>
        <family val="2"/>
      </rPr>
      <t xml:space="preserve">
 El riesgo continua vigente de acuerdo al contexto interno y externo de la entidad
</t>
    </r>
    <r>
      <rPr>
        <b/>
        <sz val="11"/>
        <color theme="1"/>
        <rFont val="Arial Narrow"/>
        <family val="2"/>
      </rPr>
      <t xml:space="preserve">
Se materializó el Riesgo?  (Evento Potencial Principal. Columna F): </t>
    </r>
    <r>
      <rPr>
        <sz val="11"/>
        <color theme="1"/>
        <rFont val="Arial Narrow"/>
        <family val="2"/>
      </rPr>
      <t xml:space="preserve">Al corte del cuarto trimestre no se evidenció materialización del riesgo.
</t>
    </r>
    <r>
      <rPr>
        <b/>
        <sz val="11"/>
        <color theme="1"/>
        <rFont val="Arial Narrow"/>
        <family val="2"/>
      </rPr>
      <t xml:space="preserve">
Se materializaron las causas? (Eventos Potenciales Intermedios. Columna H):</t>
    </r>
    <r>
      <rPr>
        <sz val="11"/>
        <color theme="1"/>
        <rFont val="Arial Narrow"/>
        <family val="2"/>
      </rPr>
      <t xml:space="preserve"> No se evidencia materialización de las causas.
</t>
    </r>
    <r>
      <rPr>
        <b/>
        <sz val="11"/>
        <color theme="1"/>
        <rFont val="Arial Narrow"/>
        <family val="2"/>
      </rPr>
      <t>Los Controles están bien  diseñados, se aplican conforme al diseño  y son efectivos? (Ver controles en la columna P / Concluir frente a cada control)</t>
    </r>
    <r>
      <rPr>
        <sz val="11"/>
        <color theme="1"/>
        <rFont val="Arial Narrow"/>
        <family val="2"/>
      </rPr>
      <t xml:space="preserve">  Los controles que se han realizado hasta el momento han sido efectivos por lo tanto no se ha presentado ninguno de los riesgos</t>
    </r>
    <r>
      <rPr>
        <b/>
        <sz val="11"/>
        <color theme="1"/>
        <rFont val="Arial Narrow"/>
        <family val="2"/>
      </rPr>
      <t xml:space="preserve">
Que acciones propones o se están llevando a cabo para gestionar los riesgos y las causas que se materializaron? (Si no aplica colocar NA) N/A
Que acciones propones o se están llevando a cabo para fortalecer los controles? (Revisa también si se establecieron acciones en la columna AJ ) </t>
    </r>
    <r>
      <rPr>
        <sz val="11"/>
        <color theme="1"/>
        <rFont val="Arial Narrow"/>
        <family val="2"/>
      </rPr>
      <t>El riesgo relacionado con el cumplimiento normativo archivístico y la gestión documental se está abordando activamente a través de la revisión y actualización de los planes institucionales. Sin embargo, el informe de revisión por la dirección ha identificado una limitación crítica de recursos humanos que afecta la ejecución efectiva de estas actividades priorizadas.</t>
    </r>
  </si>
  <si>
    <r>
      <rPr>
        <b/>
        <sz val="11"/>
        <color theme="1"/>
        <rFont val="Arial Narrow"/>
        <family val="2"/>
      </rPr>
      <t>El riesgo y sus causas continuan vigentes de acuerdo al contexto? (Ver Columnas F y H):</t>
    </r>
    <r>
      <rPr>
        <sz val="11"/>
        <color theme="1"/>
        <rFont val="Arial Narrow"/>
        <family val="2"/>
      </rPr>
      <t xml:space="preserve">
 El riesgo continua vigente de acuerdo al contexto interno y externo de la entidad
</t>
    </r>
    <r>
      <rPr>
        <b/>
        <sz val="11"/>
        <color theme="1"/>
        <rFont val="Arial Narrow"/>
        <family val="2"/>
      </rPr>
      <t>Se materializó el Riesgo?  (Evento Potencial Principal. Columna F)</t>
    </r>
    <r>
      <rPr>
        <sz val="11"/>
        <color theme="1"/>
        <rFont val="Arial Narrow"/>
        <family val="2"/>
      </rPr>
      <t xml:space="preserve">: Con corte delcuarto trimestre  no se evidenció materialización del riesgo.
</t>
    </r>
    <r>
      <rPr>
        <b/>
        <sz val="11"/>
        <color theme="1"/>
        <rFont val="Arial Narrow"/>
        <family val="2"/>
      </rPr>
      <t xml:space="preserve">Se materializaron las causas? (Eventos Potenciales Intermedios. Columna H): </t>
    </r>
    <r>
      <rPr>
        <sz val="11"/>
        <color theme="1"/>
        <rFont val="Arial Narrow"/>
        <family val="2"/>
      </rPr>
      <t xml:space="preserve">No se evidencia materialización de las causas.  
</t>
    </r>
    <r>
      <rPr>
        <b/>
        <sz val="11"/>
        <color theme="1"/>
        <rFont val="Arial Narrow"/>
        <family val="2"/>
      </rPr>
      <t xml:space="preserve">Los Controles están bien  diseñados, se aplican conforme al diseño  y son efectivos? (Ver controles en la columna P / Concluir frente a cada control)  </t>
    </r>
    <r>
      <rPr>
        <sz val="11"/>
        <color theme="1"/>
        <rFont val="Arial Narrow"/>
        <family val="2"/>
      </rPr>
      <t xml:space="preserve">Los controles que se han realizado hasta el momento han sido efectivos por lo tanto no se ha presentado ninguno de los riesgos
</t>
    </r>
    <r>
      <rPr>
        <b/>
        <sz val="11"/>
        <color theme="1"/>
        <rFont val="Arial Narrow"/>
        <family val="2"/>
      </rPr>
      <t xml:space="preserve">Que acciones propones o se están llevando a cabo para gestionar los riesgos y las causas que se materializaron? (Si no aplica colocar NA) </t>
    </r>
    <r>
      <rPr>
        <sz val="11"/>
        <color theme="1"/>
        <rFont val="Arial Narrow"/>
        <family val="2"/>
      </rPr>
      <t>N/A</t>
    </r>
    <r>
      <rPr>
        <b/>
        <sz val="11"/>
        <color theme="1"/>
        <rFont val="Arial Narrow"/>
        <family val="2"/>
      </rPr>
      <t xml:space="preserve">
</t>
    </r>
    <r>
      <rPr>
        <sz val="11"/>
        <color theme="1"/>
        <rFont val="Arial Narrow"/>
        <family val="2"/>
      </rPr>
      <t xml:space="preserve">
</t>
    </r>
    <r>
      <rPr>
        <b/>
        <sz val="11"/>
        <color theme="1"/>
        <rFont val="Arial Narrow"/>
        <family val="2"/>
      </rPr>
      <t xml:space="preserve">
Que acciones propones o se están llevando a cabo para fortalecer los controles? (Revisa también si se establecieron acciones en la columna AJ ) </t>
    </r>
    <r>
      <rPr>
        <sz val="11"/>
        <color theme="1"/>
        <rFont val="Arial Narrow"/>
        <family val="2"/>
      </rPr>
      <t>No se ha logrado un avance significativo en el diligenciamiento del Diagnóstico Integral de Archivo. La causa raíz de este retraso se ha identificado formalmente como la insuficiencia de personal técnico especializado para la ejecución de las labores de recolección y  consolidación de la información requerida por la metodología.
La ausencia de un diagnóstico actualizado y completo retrasa la identificación precisa de las brechas, los fondos acumulados críticos y las necesidades tecnológicas. Esto se traduce en una planificación archivística reactiva, no basada en evidencia, lo cual aumenta el riesgo de incumplimiento normativo (Ley 594 de 2000 y reglamentación del AGN) y dificulta la recuperación eficiente y oportuna de la información para la toma de decisiones institucionales.
Se espera avanzar significativamente el próximo año (2026), una vez se cuente con la asignación del personal técnico requerido (proceso que ya fue priorizado, según el Informe de Revisión por la Dirección).</t>
    </r>
  </si>
  <si>
    <r>
      <t xml:space="preserve">El riesgo y sus causas continuan vigentes de acuerdo al contexto? (Ver Columnas F y H):  </t>
    </r>
    <r>
      <rPr>
        <sz val="11"/>
        <color theme="1"/>
        <rFont val="Arial Narrow"/>
        <family val="2"/>
      </rPr>
      <t>El riesgo continua vigente de acuerdo al contexto interno  de la entidad</t>
    </r>
    <r>
      <rPr>
        <b/>
        <sz val="11"/>
        <color theme="1"/>
        <rFont val="Arial Narrow"/>
        <family val="2"/>
      </rPr>
      <t xml:space="preserve">
Se materializó el Riesgo?  (Evento Potencial Principal. Columna F):  </t>
    </r>
    <r>
      <rPr>
        <sz val="11"/>
        <color theme="1"/>
        <rFont val="Arial Narrow"/>
        <family val="2"/>
      </rPr>
      <t>Al corte del cuarto trimestre   del año en curso las TRD institucionales se encuetran desactualizadas, situación que configura la materialización del riesgo.</t>
    </r>
    <r>
      <rPr>
        <b/>
        <sz val="11"/>
        <color theme="1"/>
        <rFont val="Arial Narrow"/>
        <family val="2"/>
      </rPr>
      <t xml:space="preserve">
Se materializaron las causas? (Eventos Potenciales Intermedios. Columna H):</t>
    </r>
    <r>
      <rPr>
        <sz val="11"/>
        <color theme="1"/>
        <rFont val="Arial Narrow"/>
        <family val="2"/>
      </rPr>
      <t xml:space="preserve"> No se evidencia materialización de las causas.  
</t>
    </r>
    <r>
      <rPr>
        <b/>
        <sz val="11"/>
        <color theme="1"/>
        <rFont val="Arial Narrow"/>
        <family val="2"/>
      </rPr>
      <t xml:space="preserve">
Los Controles están bien  diseñados, se aplican conforme al diseño  y son efectivos? (Ver controles en la columna P / Concluir frente a cada control)  </t>
    </r>
    <r>
      <rPr>
        <sz val="11"/>
        <color theme="1"/>
        <rFont val="Arial Narrow"/>
        <family val="2"/>
      </rPr>
      <t xml:space="preserve">Los controles que se han realizado hasta el momento han sido efectivos por lo tanto no se ha presentado ninguno de los riesgos
</t>
    </r>
    <r>
      <rPr>
        <b/>
        <sz val="11"/>
        <color theme="1"/>
        <rFont val="Arial Narrow"/>
        <family val="2"/>
      </rPr>
      <t xml:space="preserve">
Que acciones propones o se están llevando a cabo para gestionar los riesgos y las causas que se materializaron? (Si no aplica colocar NA) </t>
    </r>
    <r>
      <rPr>
        <sz val="11"/>
        <color theme="1"/>
        <rFont val="Arial Narrow"/>
        <family val="2"/>
      </rPr>
      <t>N/A</t>
    </r>
    <r>
      <rPr>
        <b/>
        <sz val="11"/>
        <color theme="1"/>
        <rFont val="Arial Narrow"/>
        <family val="2"/>
      </rPr>
      <t xml:space="preserve">
Que acciones propones o se están llevando a cabo para fortalecer los controles? (Revisa también si se establecieron acciones en la columna AJ )  </t>
    </r>
    <r>
      <rPr>
        <sz val="11"/>
        <color theme="1"/>
        <rFont val="Arial Narrow"/>
        <family val="2"/>
      </rPr>
      <t>Como acción clave para fortalecer el cumplimiento normativo en el Instituto en materia de GD, se realizó la solicitud de cotizaciones para la actualización de las Tablas de Retención Documental (TRD). Esta etapa, ya concluida, garantizó la pluralidad de oferentes y la transparencia en la selección al recibir propuestas de las empresas Alpopular, Alarchivo y Estrategias Documentales. Actualmente, el proceso se encuentra en la fase de Evaluación y Aval Técnico/Financiero, a cargo de la Subdirección Administrativa y Financiera. Esta subdirección es la responsable de ejercer el Control Financiero al determinar la viabilidad presupuestal y avalar la propuesta,  se espera respuesta por parte de ellos para dar continuidad al proceso contractual</t>
    </r>
  </si>
  <si>
    <r>
      <t xml:space="preserve">El riesgo y sus causas continuan vigentes de acuerdo al contexto? (Ver Columnas F y H): </t>
    </r>
    <r>
      <rPr>
        <sz val="11"/>
        <color theme="1"/>
        <rFont val="Arial Narrow"/>
        <family val="2"/>
      </rPr>
      <t xml:space="preserve">El riesgo continua vigente de acuerdo al contexto interno  de la entidad
</t>
    </r>
    <r>
      <rPr>
        <b/>
        <sz val="11"/>
        <color theme="1"/>
        <rFont val="Arial Narrow"/>
        <family val="2"/>
      </rPr>
      <t xml:space="preserve">
Se materializó el Riesgo?  (Evento Potencial Principal. Columna F): </t>
    </r>
    <r>
      <rPr>
        <sz val="11"/>
        <color theme="1"/>
        <rFont val="Arial Narrow"/>
        <family val="2"/>
      </rPr>
      <t xml:space="preserve">Al corte del cuarto trimestre   del año en curso no se evidenció materialización del riesgo.
</t>
    </r>
    <r>
      <rPr>
        <b/>
        <sz val="11"/>
        <color theme="1"/>
        <rFont val="Arial Narrow"/>
        <family val="2"/>
      </rPr>
      <t xml:space="preserve">
Se materializaron las causas? (Eventos Potenciales Intermedios. Columna H)</t>
    </r>
    <r>
      <rPr>
        <sz val="11"/>
        <color theme="1"/>
        <rFont val="Arial Narrow"/>
        <family val="2"/>
      </rPr>
      <t xml:space="preserve">:No se evidencia materialización de las causas.  </t>
    </r>
    <r>
      <rPr>
        <b/>
        <sz val="11"/>
        <color theme="1"/>
        <rFont val="Arial Narrow"/>
        <family val="2"/>
      </rPr>
      <t xml:space="preserve">
Los Controles están bien  diseñados, se aplican conforme al diseño  y son efectivos? (Ver controles en la columna P / Concluir frente a cada control):</t>
    </r>
    <r>
      <rPr>
        <sz val="11"/>
        <color theme="1"/>
        <rFont val="Arial Narrow"/>
        <family val="2"/>
      </rPr>
      <t xml:space="preserve"> Los controles que se han realizado hasta el momento han sido efectivos por lo tanto no se ha presentado ninguno de los riesgos
</t>
    </r>
    <r>
      <rPr>
        <b/>
        <sz val="11"/>
        <color theme="1"/>
        <rFont val="Arial Narrow"/>
        <family val="2"/>
      </rPr>
      <t xml:space="preserve">
Que acciones propones o se están llevando a cabo para gestionar los riesgos y las causas que se materializaron? (Si no aplica colocar NA) N/A
Que acciones propones o se están llevando a cabo para fortalecer los controles? (Revisa también si se establecieron acciones en la columna AJ ): </t>
    </r>
    <r>
      <rPr>
        <sz val="11"/>
        <color theme="1"/>
        <rFont val="Arial Narrow"/>
        <family val="2"/>
      </rPr>
      <t>Durante este trimestre, como parte de las actividades de la Mesa de Gestión del Conocimiento, se realizó una breve charla informativa dirigida a los asistentes con el fin de mostrar los avances en las transferencias documentales ejecutadas durante el 2025</t>
    </r>
  </si>
  <si>
    <r>
      <rPr>
        <b/>
        <sz val="11"/>
        <color theme="1"/>
        <rFont val="Arial Narrow"/>
        <family val="2"/>
      </rPr>
      <t>El riesgo y sus causas continuan vigentes de acuerdo al contexto? (Ver Columnas F y H):</t>
    </r>
    <r>
      <rPr>
        <sz val="11"/>
        <color theme="1"/>
        <rFont val="Arial Narrow"/>
        <family val="2"/>
      </rPr>
      <t xml:space="preserve"> El riesgo continua vigente de acuerdo al contexto interno  de la entidad
</t>
    </r>
    <r>
      <rPr>
        <b/>
        <sz val="11"/>
        <color theme="1"/>
        <rFont val="Arial Narrow"/>
        <family val="2"/>
      </rPr>
      <t>Se materializó el Riesgo?  (Evento Potencial Principal. Columna F):</t>
    </r>
    <r>
      <rPr>
        <sz val="11"/>
        <color theme="1"/>
        <rFont val="Arial Narrow"/>
        <family val="2"/>
      </rPr>
      <t xml:space="preserve"> Al corte del cuarto trimestre   del año en curso no se evidenció materialización del riesgo.
</t>
    </r>
    <r>
      <rPr>
        <b/>
        <sz val="11"/>
        <color theme="1"/>
        <rFont val="Arial Narrow"/>
        <family val="2"/>
      </rPr>
      <t>Se materializaron las causas? (Eventos Potenciales Intermedios. Columna H)</t>
    </r>
    <r>
      <rPr>
        <sz val="11"/>
        <color theme="1"/>
        <rFont val="Arial Narrow"/>
        <family val="2"/>
      </rPr>
      <t xml:space="preserve">:No se evidencia materialización de las causas.  
</t>
    </r>
    <r>
      <rPr>
        <b/>
        <sz val="11"/>
        <color theme="1"/>
        <rFont val="Arial Narrow"/>
        <family val="2"/>
      </rPr>
      <t xml:space="preserve">
Los Controles están bien  diseñados, se aplican conforme al diseño  y son efectivos? (Ver controles en la columna P / Concluir frente a cada control):</t>
    </r>
    <r>
      <rPr>
        <sz val="11"/>
        <color theme="1"/>
        <rFont val="Arial Narrow"/>
        <family val="2"/>
      </rPr>
      <t xml:space="preserve"> Los controles que se han realizado hasta el momento han sido efectivos por lo tanto no se ha presentado ninguno de los riesgos
</t>
    </r>
    <r>
      <rPr>
        <b/>
        <sz val="11"/>
        <color theme="1"/>
        <rFont val="Arial Narrow"/>
        <family val="2"/>
      </rPr>
      <t xml:space="preserve">
Que acciones propones o se están llevando a cabo para gestionar los riesgos y las causas que se materializaron? (Si no aplica colocar NA)</t>
    </r>
    <r>
      <rPr>
        <sz val="11"/>
        <color theme="1"/>
        <rFont val="Arial Narrow"/>
        <family val="2"/>
      </rPr>
      <t xml:space="preserve"> N/A
</t>
    </r>
    <r>
      <rPr>
        <b/>
        <sz val="11"/>
        <color theme="1"/>
        <rFont val="Arial Narrow"/>
        <family val="2"/>
      </rPr>
      <t>Que acciones propones o se están llevando a cabo para fortalecer los controles? (Revisa también si se establecieron acciones en la columna AJ ):</t>
    </r>
    <r>
      <rPr>
        <sz val="11"/>
        <color theme="1"/>
        <rFont val="Arial Narrow"/>
        <family val="2"/>
      </rPr>
      <t xml:space="preserve"> Durante este trimestre, como parte de las actividades de la Mesa de Gestión del Conocimiento, se realizó una breve charla informativa dirigida a los asistentes con el fin de mostrar los avances en las transferencias documentales ejecutadas durante el 2025</t>
    </r>
  </si>
  <si>
    <r>
      <t>Actividades realizadas dentro de los planes de conservación y preservación y registro de condiciones ambientales:</t>
    </r>
    <r>
      <rPr>
        <sz val="11"/>
        <color theme="1"/>
        <rFont val="Arial Narrow"/>
        <family val="2"/>
      </rPr>
      <t xml:space="preserve"> https://isvimedgovco.sharepoint.com/:f:/s/Admin_Y_Financiera-01.CAD/IgAWE8FB9EAtQruAl_Ze2PrbAVT2H1z1J5pujp4swkpppmg?e=sUEktw</t>
    </r>
  </si>
  <si>
    <r>
      <rPr>
        <b/>
        <sz val="11"/>
        <color theme="1"/>
        <rFont val="Arial Narrow"/>
        <family val="2"/>
      </rPr>
      <t>El riesgo y sus causas continuan vigentes de acuerdo al contexto? (Ver Columnas F y H):</t>
    </r>
    <r>
      <rPr>
        <sz val="11"/>
        <color theme="1"/>
        <rFont val="Arial Narrow"/>
        <family val="2"/>
      </rPr>
      <t xml:space="preserve">
 El riesgo continua vigente de acuerdo al contexto interno y externo de la entidad
</t>
    </r>
    <r>
      <rPr>
        <b/>
        <sz val="11"/>
        <color theme="1"/>
        <rFont val="Arial Narrow"/>
        <family val="2"/>
      </rPr>
      <t>Se materializó el Riesgo?  (Evento Potencial Principal. Columna F): A</t>
    </r>
    <r>
      <rPr>
        <sz val="11"/>
        <color theme="1"/>
        <rFont val="Arial Narrow"/>
        <family val="2"/>
      </rPr>
      <t xml:space="preserve">l corte del cuarto trimestre no se evidenció materialización del riesgo.
</t>
    </r>
    <r>
      <rPr>
        <b/>
        <sz val="11"/>
        <color theme="1"/>
        <rFont val="Arial Narrow"/>
        <family val="2"/>
      </rPr>
      <t>Se materializaron las causas? (Eventos Potenciales Intermedios. Columna H)</t>
    </r>
    <r>
      <rPr>
        <sz val="11"/>
        <color theme="1"/>
        <rFont val="Arial Narrow"/>
        <family val="2"/>
      </rPr>
      <t xml:space="preserve">: No se evidencia materialización de las causas.
</t>
    </r>
    <r>
      <rPr>
        <b/>
        <sz val="11"/>
        <color theme="1"/>
        <rFont val="Arial Narrow"/>
        <family val="2"/>
      </rPr>
      <t xml:space="preserve">
Los Controles están bien  diseñados, se aplican conforme al diseño  y son efectivos? (Ver controles en la columna P / Concluir frente a cada control)</t>
    </r>
    <r>
      <rPr>
        <sz val="11"/>
        <color theme="1"/>
        <rFont val="Arial Narrow"/>
        <family val="2"/>
      </rPr>
      <t xml:space="preserve">  Los controles que se han realizado hasta el momento han sido efectivos por lo tanto no se ha presentado ninguno de los riesgos
</t>
    </r>
    <r>
      <rPr>
        <b/>
        <sz val="11"/>
        <color theme="1"/>
        <rFont val="Arial Narrow"/>
        <family val="2"/>
      </rPr>
      <t xml:space="preserve">
Que acciones propones o se están llevando a cabo para gestionar los riesgos y las causas que se materializaron? (Si no aplica colocar NA)</t>
    </r>
    <r>
      <rPr>
        <sz val="11"/>
        <color theme="1"/>
        <rFont val="Arial Narrow"/>
        <family val="2"/>
      </rPr>
      <t xml:space="preserve"> N/A
</t>
    </r>
    <r>
      <rPr>
        <b/>
        <sz val="11"/>
        <color theme="1"/>
        <rFont val="Arial Narrow"/>
        <family val="2"/>
      </rPr>
      <t xml:space="preserve">
Que acciones propones o se están llevando a cabo para fortalecer los controles? (Revisa también si se establecieron acciones en la columna AJ )</t>
    </r>
    <r>
      <rPr>
        <sz val="11"/>
        <color theme="1"/>
        <rFont val="Arial Narrow"/>
        <family val="2"/>
      </rPr>
      <t xml:space="preserve"> El riesgo relacionado con el cumplimiento normativo archivístico y la gestión documental se está abordando activamente a través de la revisión y priorización de las actividades de correspondencia para el 2026. Sin embargo, el informe de revisión por la dirección ha identificado una limitación crítica de recursos humanos que afecta la ejecución efectiva de estas actividades priorizadas.</t>
    </r>
  </si>
  <si>
    <r>
      <rPr>
        <b/>
        <sz val="11"/>
        <color theme="1"/>
        <rFont val="Arial Narrow"/>
        <family val="2"/>
      </rPr>
      <t>Informe  y presentación de revisión por la dirección:</t>
    </r>
    <r>
      <rPr>
        <sz val="11"/>
        <color theme="1"/>
        <rFont val="Arial Narrow"/>
        <family val="2"/>
      </rPr>
      <t xml:space="preserve">
https://isvimedgovco.sharepoint.com/:u:/s/Admin_Y_Financiera-01.CAD/IQC61Po8LiItSIjIfgsxVjcGATEcTLPZxaJKsI49pfNibS4?e=6hIDLI
</t>
    </r>
    <r>
      <rPr>
        <b/>
        <sz val="11"/>
        <color theme="1"/>
        <rFont val="Arial Narrow"/>
        <family val="2"/>
      </rPr>
      <t>Seguimiento Plan Tactico:</t>
    </r>
    <r>
      <rPr>
        <sz val="11"/>
        <color theme="1"/>
        <rFont val="Arial Narrow"/>
        <family val="2"/>
      </rPr>
      <t xml:space="preserve"> https://isvimedgovco-my.sharepoint.com/:x:/g/personal/andres_moreira_isvimed_gov_co/IQCIlZaH5Rf4SKZlHafQY70bATJPElVkbIqLVx-MGJ4TWqQ?e=lX1iqH</t>
    </r>
  </si>
  <si>
    <r>
      <rPr>
        <b/>
        <sz val="11"/>
        <color theme="1"/>
        <rFont val="Arial Narrow"/>
        <family val="2"/>
      </rPr>
      <t>Informe  y presentación de revisión por la dirección:</t>
    </r>
    <r>
      <rPr>
        <sz val="11"/>
        <color theme="1"/>
        <rFont val="Arial Narrow"/>
        <family val="2"/>
      </rPr>
      <t xml:space="preserve">
https://isvimedgovco.sharepoint.com/:u:/s/Admin_Y_Financiera-01.CAD/IQC61Po8LiItSIjIfgsxVjcGATEcTLPZxaJKsI49pfNibS4?e=6hIDLI
</t>
    </r>
    <r>
      <rPr>
        <b/>
        <sz val="11"/>
        <color theme="1"/>
        <rFont val="Arial Narrow"/>
        <family val="2"/>
      </rPr>
      <t xml:space="preserve">
Seguimiento Plan Tactico</t>
    </r>
    <r>
      <rPr>
        <sz val="11"/>
        <color theme="1"/>
        <rFont val="Arial Narrow"/>
        <family val="2"/>
      </rPr>
      <t>: https://isvimedgovco-my.sharepoint.com/:x:/g/personal/andres_moreira_isvimed_gov_co/IQCIlZaH5Rf4SKZlHafQY70bATJPElVkbIqLVx-MGJ4TWqQ?e=lX1iqH</t>
    </r>
  </si>
  <si>
    <r>
      <rPr>
        <b/>
        <sz val="11"/>
        <color theme="1"/>
        <rFont val="Arial Narrow"/>
        <family val="2"/>
      </rPr>
      <t>Enlaces Gestión documental,  Evidencias correo electrónico.</t>
    </r>
    <r>
      <rPr>
        <sz val="11"/>
        <color theme="1"/>
        <rFont val="Arial Narrow"/>
        <family val="2"/>
      </rPr>
      <t xml:space="preserve">
https://isvimedgovco.sharepoint.com/:f:/s/Admin_Y_Financiera-01.CAD/IgBAC-D40EcbTbre4QAQUIX3ARpkRjBZ2tvRy7-IY8Jc0PA?e=BcchVa</t>
    </r>
  </si>
  <si>
    <r>
      <t>Socializacion T.R.D</t>
    </r>
    <r>
      <rPr>
        <sz val="11"/>
        <color rgb="FF000000"/>
        <rFont val="Arial Narrow"/>
        <family val="2"/>
      </rPr>
      <t xml:space="preserve"> https://isvimedgovco.sharepoint.com/:f:/s/Admin_Y_Financiera-01.CAD/EkAL4PjQRxtNut7hABBQhfcBGmRGMFna29HLv4hjwlzQ8A?e=9E8fn9</t>
    </r>
  </si>
  <si>
    <r>
      <t>Reporte de comunicaciones recibidas de enero a diciembre:</t>
    </r>
    <r>
      <rPr>
        <sz val="11"/>
        <color theme="1"/>
        <rFont val="Arial Narrow"/>
        <family val="2"/>
      </rPr>
      <t xml:space="preserve"> https://isvimedgovco.sharepoint.com/:f:/s/Admin_Y_Financiera-01.CAD/IgD2AeZwsFgyRoWODt-ni4UuAUpjjsFHWQYHYdjDzyGVgME?e=R9vxpz</t>
    </r>
  </si>
  <si>
    <r>
      <t>Reporte de PQRS vencidas o proximas a vencer:</t>
    </r>
    <r>
      <rPr>
        <sz val="11"/>
        <color theme="1"/>
        <rFont val="Arial Narrow"/>
        <family val="2"/>
      </rPr>
      <t xml:space="preserve"> https://isvimedgovco.sharepoint.com/:f:/s/Admin_Y_Financiera-01.CAD/IgD2AeZwsFgyRoWODt-ni4UuAUpjjsFHWQYHYdjDzyGVgME?e=R9vxpz</t>
    </r>
  </si>
  <si>
    <r>
      <t xml:space="preserve">El riesgo y sus causas continuan vigentes de acuerdo al contexto? (Ver Columnas F y H):
</t>
    </r>
    <r>
      <rPr>
        <sz val="11"/>
        <color theme="1"/>
        <rFont val="Arial Narrow"/>
        <family val="2"/>
      </rPr>
      <t xml:space="preserve"> El riesgo continua vigente de acuerdo al contexto interno y externo de la entidad</t>
    </r>
    <r>
      <rPr>
        <b/>
        <sz val="11"/>
        <color theme="1"/>
        <rFont val="Arial Narrow"/>
        <family val="2"/>
      </rPr>
      <t xml:space="preserve">
Se materializó el Riesgo?  (Evento Potencial Principal. Columna F): </t>
    </r>
    <r>
      <rPr>
        <sz val="11"/>
        <color theme="1"/>
        <rFont val="Arial Narrow"/>
        <family val="2"/>
      </rPr>
      <t>Al corte del cuarto trimestre se evidenció materialización del riesgo.</t>
    </r>
    <r>
      <rPr>
        <b/>
        <sz val="11"/>
        <color theme="1"/>
        <rFont val="Arial Narrow"/>
        <family val="2"/>
      </rPr>
      <t xml:space="preserve">
Se materializaron las causas? (Eventos Potenciales Intermedios. Columna H): </t>
    </r>
    <r>
      <rPr>
        <sz val="11"/>
        <color theme="1"/>
        <rFont val="Arial Narrow"/>
        <family val="2"/>
      </rPr>
      <t>Se evidencia materialización de las causas en la Subdirección de Planeación se omitió la mención explícita del número de requerimiento al que dio respuesta en el asunto o cuerpo del correo dirigido Correspondencia.
 Esta omisión afecta la trazabilidad y la correcta vinculación de la respuesta con el requerimiento inicial, comprometiendo el control en la gestión del riesgo.</t>
    </r>
    <r>
      <rPr>
        <b/>
        <sz val="11"/>
        <color theme="1"/>
        <rFont val="Arial Narrow"/>
        <family val="2"/>
      </rPr>
      <t xml:space="preserve">
Los Controles están bien  diseñados, se aplican conforme al diseño  y son efectivos? (Ver controles en la columna P / Concluir frente a cada control)  </t>
    </r>
    <r>
      <rPr>
        <sz val="11"/>
        <color theme="1"/>
        <rFont val="Arial Narrow"/>
        <family val="2"/>
      </rPr>
      <t>Los controles que se han realizado hasta el momento han sido efectivos por lo tanto no se ha presentado ninguno de los riesgos</t>
    </r>
    <r>
      <rPr>
        <b/>
        <sz val="11"/>
        <color theme="1"/>
        <rFont val="Arial Narrow"/>
        <family val="2"/>
      </rPr>
      <t xml:space="preserve">
Que acciones propones o se están llevando a cabo para gestionar los riesgos y las causas que se materializaron? (Si no aplica colocar NA) </t>
    </r>
    <r>
      <rPr>
        <sz val="11"/>
        <color theme="1"/>
        <rFont val="Arial Narrow"/>
        <family val="2"/>
      </rPr>
      <t>N/A</t>
    </r>
    <r>
      <rPr>
        <b/>
        <sz val="11"/>
        <color theme="1"/>
        <rFont val="Arial Narrow"/>
        <family val="2"/>
      </rPr>
      <t xml:space="preserve">
Que acciones propones o se están llevando a cabo para fortalecer los controles? En caso de que tengas acciones por ejecutar en la columna AJ también concluir frente a su estado): </t>
    </r>
    <r>
      <rPr>
        <sz val="11"/>
        <color theme="1"/>
        <rFont val="Arial Narrow"/>
        <family val="2"/>
      </rPr>
      <t xml:space="preserve">Se realizó reporte de PQRSDF vencidas y próximas a vencer y se carga en evidencias </t>
    </r>
  </si>
  <si>
    <r>
      <t xml:space="preserve">El riesgo y sus causas continuan vigentes de acuerdo al contexto? (Ver Columnas F y H):
</t>
    </r>
    <r>
      <rPr>
        <sz val="11"/>
        <color theme="1"/>
        <rFont val="Arial Narrow"/>
        <family val="2"/>
      </rPr>
      <t xml:space="preserve"> El riesgo continua vigente de acuerdo al contexto interno y externo de la entidad</t>
    </r>
    <r>
      <rPr>
        <b/>
        <sz val="11"/>
        <color theme="1"/>
        <rFont val="Arial Narrow"/>
        <family val="2"/>
      </rPr>
      <t xml:space="preserve">
Se materializó el Riesgo?  (Evento Potencial Principal. Columna F): </t>
    </r>
    <r>
      <rPr>
        <sz val="11"/>
        <color theme="1"/>
        <rFont val="Arial Narrow"/>
        <family val="2"/>
      </rPr>
      <t xml:space="preserve">Al corte del cuarto trimestre no se evidenció materialización del riesgo.
</t>
    </r>
    <r>
      <rPr>
        <b/>
        <sz val="11"/>
        <color theme="1"/>
        <rFont val="Arial Narrow"/>
        <family val="2"/>
      </rPr>
      <t xml:space="preserve">
Se materializaron las causas? (Eventos Potenciales Intermedios. Columna H): </t>
    </r>
    <r>
      <rPr>
        <sz val="11"/>
        <color theme="1"/>
        <rFont val="Arial Narrow"/>
        <family val="2"/>
      </rPr>
      <t>No se evidencia materialización de las causas.</t>
    </r>
    <r>
      <rPr>
        <b/>
        <sz val="11"/>
        <color theme="1"/>
        <rFont val="Arial Narrow"/>
        <family val="2"/>
      </rPr>
      <t xml:space="preserve">
Los Controles están bien  diseñados, se aplican conforme al diseño  y son efectivos? (Ver controles en la columna P / Concluir frente a cada control) </t>
    </r>
    <r>
      <rPr>
        <sz val="11"/>
        <color theme="1"/>
        <rFont val="Arial Narrow"/>
        <family val="2"/>
      </rPr>
      <t xml:space="preserve"> Los controles que se han realizado hasta el momento han sido efectivos por lo tanto no se ha presentado ninguno de los riesgos
</t>
    </r>
    <r>
      <rPr>
        <b/>
        <sz val="11"/>
        <color theme="1"/>
        <rFont val="Arial Narrow"/>
        <family val="2"/>
      </rPr>
      <t xml:space="preserve">
Que acciones propones o se están llevando a cabo para gestionar los riesgos y las causas que se materializaron? (Si no aplica colocar NA) </t>
    </r>
    <r>
      <rPr>
        <sz val="11"/>
        <color theme="1"/>
        <rFont val="Arial Narrow"/>
        <family val="2"/>
      </rPr>
      <t>N/A</t>
    </r>
    <r>
      <rPr>
        <b/>
        <sz val="11"/>
        <color theme="1"/>
        <rFont val="Arial Narrow"/>
        <family val="2"/>
      </rPr>
      <t xml:space="preserve">
Que acciones propones o se están llevando a cabo para fortalecer los controles? En caso de que tengas acciones por ejecutar en la columna AJ también concluir frente a su estado): </t>
    </r>
    <r>
      <rPr>
        <sz val="11"/>
        <color theme="1"/>
        <rFont val="Arial Narrow"/>
        <family val="2"/>
      </rPr>
      <t xml:space="preserve">Se genera reporte de comunicaciones recibidas de enero a diciembre y se carga en evidencias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</si>
</sst>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66" x14ac:knownFonts="1">
    <font>
      <sz val="11"/>
      <color theme="1"/>
      <name val="Calibri"/>
      <family val="2"/>
      <scheme val="minor"/>
    </font>
    <font>
      <sz val="11"/>
      <color theme="1"/>
      <name val="Arial Narrow"/>
      <family val="2"/>
    </font>
    <font>
      <sz val="11"/>
      <name val="Arial Narrow"/>
      <family val="2"/>
    </font>
    <font>
      <sz val="10"/>
      <color rgb="FF000000"/>
      <name val="Arial Narrow"/>
      <family val="2"/>
    </font>
    <font>
      <b/>
      <sz val="11"/>
      <color theme="1"/>
      <name val="Arial Narrow"/>
      <family val="2"/>
    </font>
    <font>
      <sz val="10"/>
      <color theme="1"/>
      <name val="Calibri"/>
      <family val="2"/>
      <scheme val="minor"/>
    </font>
    <font>
      <b/>
      <sz val="11"/>
      <color theme="9" tint="-0.249977111117893"/>
      <name val="Arial Narrow"/>
      <family val="2"/>
    </font>
    <font>
      <sz val="18"/>
      <name val="Arial"/>
      <family val="2"/>
    </font>
    <font>
      <b/>
      <sz val="20"/>
      <color rgb="FF000000"/>
      <name val="Arial Narrow"/>
      <family val="2"/>
    </font>
    <font>
      <sz val="20"/>
      <color rgb="FF000000"/>
      <name val="Arial Narrow"/>
      <family val="2"/>
    </font>
    <font>
      <sz val="20"/>
      <color rgb="FFFFFFFF"/>
      <name val="Arial Narrow"/>
      <family val="2"/>
    </font>
    <font>
      <sz val="16"/>
      <color rgb="FF000000"/>
      <name val="Arial Narrow"/>
      <family val="2"/>
    </font>
    <font>
      <sz val="11"/>
      <color theme="0"/>
      <name val="Calibri"/>
      <family val="2"/>
      <scheme val="minor"/>
    </font>
    <font>
      <sz val="11"/>
      <color theme="1"/>
      <name val="Calibri"/>
      <family val="2"/>
      <scheme val="minor"/>
    </font>
    <font>
      <sz val="11"/>
      <name val="Calibri"/>
      <family val="2"/>
      <scheme val="minor"/>
    </font>
    <font>
      <sz val="16"/>
      <color theme="1"/>
      <name val="Calibri"/>
      <family val="2"/>
      <scheme val="minor"/>
    </font>
    <font>
      <sz val="28"/>
      <color theme="1"/>
      <name val="Calibri"/>
      <family val="2"/>
      <scheme val="minor"/>
    </font>
    <font>
      <b/>
      <sz val="40"/>
      <color rgb="FF000000"/>
      <name val="Calibri"/>
      <family val="2"/>
    </font>
    <font>
      <b/>
      <sz val="28"/>
      <color rgb="FF000000"/>
      <name val="Calibri"/>
      <family val="2"/>
    </font>
    <font>
      <b/>
      <sz val="36"/>
      <color rgb="FF000000"/>
      <name val="Calibri"/>
      <family val="2"/>
    </font>
    <font>
      <b/>
      <sz val="18"/>
      <color theme="1"/>
      <name val="Arial Narrow"/>
      <family val="2"/>
    </font>
    <font>
      <b/>
      <sz val="22"/>
      <color theme="1"/>
      <name val="Arial Narrow"/>
      <family val="2"/>
    </font>
    <font>
      <sz val="11"/>
      <color rgb="FFFF0000"/>
      <name val="Calibri"/>
      <family val="2"/>
      <scheme val="minor"/>
    </font>
    <font>
      <sz val="16"/>
      <color rgb="FFFF0000"/>
      <name val="Arial Narrow"/>
      <family val="2"/>
    </font>
    <font>
      <sz val="16"/>
      <color rgb="FFFF0000"/>
      <name val="Calibri"/>
      <family val="2"/>
      <scheme val="minor"/>
    </font>
    <font>
      <sz val="11"/>
      <color rgb="FF030303"/>
      <name val="Arial"/>
      <family val="2"/>
    </font>
    <font>
      <sz val="26"/>
      <color rgb="FF000000"/>
      <name val="Arial Narrow"/>
      <family val="2"/>
    </font>
    <font>
      <sz val="26"/>
      <color rgb="FFFFFFFF"/>
      <name val="Arial Narrow"/>
      <family val="2"/>
    </font>
    <font>
      <sz val="12"/>
      <color theme="1"/>
      <name val="Arial Narrow"/>
      <family val="2"/>
    </font>
    <font>
      <sz val="12"/>
      <color theme="1"/>
      <name val="Calibri"/>
      <family val="2"/>
      <scheme val="minor"/>
    </font>
    <font>
      <b/>
      <sz val="12"/>
      <color rgb="FF000000"/>
      <name val="Arial Narrow"/>
      <family val="2"/>
    </font>
    <font>
      <sz val="12"/>
      <color rgb="FF000000"/>
      <name val="Arial Narrow"/>
      <family val="2"/>
    </font>
    <font>
      <b/>
      <sz val="12"/>
      <color theme="9" tint="-0.249977111117893"/>
      <name val="Arial Narrow"/>
      <family val="2"/>
    </font>
    <font>
      <b/>
      <sz val="14"/>
      <color rgb="FF000000"/>
      <name val="Arial Narrow"/>
      <family val="2"/>
    </font>
    <font>
      <b/>
      <sz val="12"/>
      <name val="Arial Narrow"/>
      <family val="2"/>
    </font>
    <font>
      <b/>
      <sz val="26"/>
      <color theme="1"/>
      <name val="Arial Narrow"/>
      <family val="2"/>
    </font>
    <font>
      <b/>
      <sz val="9"/>
      <color theme="1"/>
      <name val="Arial Narrow"/>
      <family val="2"/>
    </font>
    <font>
      <sz val="10"/>
      <name val="Arial"/>
      <family val="2"/>
    </font>
    <font>
      <sz val="12"/>
      <name val="Times New Roman"/>
      <family val="1"/>
    </font>
    <font>
      <sz val="10"/>
      <name val="Arial Narrow"/>
      <family val="2"/>
    </font>
    <font>
      <b/>
      <sz val="14"/>
      <name val="Arial Narrow"/>
      <family val="2"/>
    </font>
    <font>
      <b/>
      <sz val="11"/>
      <color theme="1" tint="4.9989318521683403E-2"/>
      <name val="Arial Narrow"/>
      <family val="2"/>
    </font>
    <font>
      <sz val="14"/>
      <color rgb="FF000000"/>
      <name val="Arial Narrow"/>
      <family val="2"/>
    </font>
    <font>
      <b/>
      <sz val="11"/>
      <color theme="0"/>
      <name val="Arial Narrow"/>
      <family val="2"/>
    </font>
    <font>
      <sz val="12"/>
      <name val="Arial Narrow"/>
      <family val="2"/>
    </font>
    <font>
      <b/>
      <sz val="18"/>
      <color theme="0"/>
      <name val="Arial Narrow"/>
      <family val="2"/>
    </font>
    <font>
      <sz val="12"/>
      <color indexed="8"/>
      <name val="Arial Narrow"/>
      <family val="2"/>
    </font>
    <font>
      <b/>
      <sz val="20"/>
      <color theme="0"/>
      <name val="Arial Narrow"/>
      <family val="2"/>
    </font>
    <font>
      <b/>
      <sz val="16"/>
      <color indexed="8"/>
      <name val="Arial Narrow"/>
      <family val="2"/>
    </font>
    <font>
      <sz val="16"/>
      <color indexed="8"/>
      <name val="Arial Narrow"/>
      <family val="2"/>
    </font>
    <font>
      <sz val="16"/>
      <color theme="1"/>
      <name val="Arial Narrow"/>
      <family val="2"/>
    </font>
    <font>
      <b/>
      <sz val="12"/>
      <color indexed="8"/>
      <name val="Arial Narrow"/>
      <family val="2"/>
    </font>
    <font>
      <b/>
      <sz val="12"/>
      <color theme="1"/>
      <name val="Arial Narrow"/>
      <family val="2"/>
    </font>
    <font>
      <b/>
      <sz val="14"/>
      <color theme="1"/>
      <name val="Arial Narrow"/>
      <family val="2"/>
    </font>
    <font>
      <b/>
      <sz val="14"/>
      <color theme="0"/>
      <name val="Arial Narrow"/>
      <family val="2"/>
    </font>
    <font>
      <b/>
      <sz val="16"/>
      <color theme="0"/>
      <name val="Arial Narrow"/>
      <family val="2"/>
    </font>
    <font>
      <sz val="12"/>
      <color indexed="8"/>
      <name val="Arial"/>
      <family val="2"/>
    </font>
    <font>
      <b/>
      <sz val="12"/>
      <color indexed="8"/>
      <name val="Arial"/>
      <family val="2"/>
    </font>
    <font>
      <sz val="12"/>
      <color theme="1"/>
      <name val="Arial"/>
      <family val="2"/>
    </font>
    <font>
      <sz val="14"/>
      <color indexed="8"/>
      <name val="Arial Narrow"/>
      <family val="2"/>
    </font>
    <font>
      <sz val="8"/>
      <name val="Calibri"/>
      <family val="2"/>
      <scheme val="minor"/>
    </font>
    <font>
      <sz val="10.5"/>
      <color rgb="FF000000"/>
      <name val="Arial Narrow"/>
      <family val="2"/>
    </font>
    <font>
      <b/>
      <sz val="12"/>
      <color rgb="FFFF0000"/>
      <name val="Arial Narrow"/>
      <family val="2"/>
    </font>
    <font>
      <b/>
      <sz val="11"/>
      <color rgb="FFFF0000"/>
      <name val="Arial Narrow"/>
      <family val="2"/>
    </font>
    <font>
      <sz val="11"/>
      <color rgb="FF000000"/>
      <name val="Arial Narrow"/>
      <family val="2"/>
    </font>
    <font>
      <b/>
      <sz val="11"/>
      <color rgb="FF000000"/>
      <name val="Arial Narrow"/>
      <family val="2"/>
    </font>
  </fonts>
  <fills count="21">
    <fill>
      <patternFill patternType="none"/>
    </fill>
    <fill>
      <patternFill patternType="gray125"/>
    </fill>
    <fill>
      <patternFill patternType="solid">
        <fgColor theme="9" tint="0.59999389629810485"/>
        <bgColor indexed="64"/>
      </patternFill>
    </fill>
    <fill>
      <patternFill patternType="solid">
        <fgColor theme="0"/>
        <bgColor indexed="64"/>
      </patternFill>
    </fill>
    <fill>
      <patternFill patternType="solid">
        <fgColor rgb="FFFFFF66"/>
        <bgColor indexed="64"/>
      </patternFill>
    </fill>
    <fill>
      <patternFill patternType="solid">
        <fgColor rgb="FF92D050"/>
        <bgColor indexed="64"/>
      </patternFill>
    </fill>
    <fill>
      <patternFill patternType="solid">
        <fgColor rgb="FFBFBFBF"/>
        <bgColor indexed="64"/>
      </patternFill>
    </fill>
    <fill>
      <patternFill patternType="solid">
        <fgColor rgb="FF00B050"/>
        <bgColor indexed="64"/>
      </patternFill>
    </fill>
    <fill>
      <patternFill patternType="solid">
        <fgColor rgb="FFFFC000"/>
        <bgColor indexed="64"/>
      </patternFill>
    </fill>
    <fill>
      <patternFill patternType="solid">
        <fgColor rgb="FFFF0000"/>
        <bgColor indexed="64"/>
      </patternFill>
    </fill>
    <fill>
      <patternFill patternType="solid">
        <fgColor rgb="FFD9D9D9"/>
        <bgColor indexed="64"/>
      </patternFill>
    </fill>
    <fill>
      <patternFill patternType="solid">
        <fgColor rgb="FFE26B0A"/>
        <bgColor indexed="64"/>
      </patternFill>
    </fill>
    <fill>
      <patternFill patternType="solid">
        <fgColor rgb="FFC00000"/>
        <bgColor indexed="64"/>
      </patternFill>
    </fill>
    <fill>
      <patternFill patternType="solid">
        <fgColor rgb="FFFFFF00"/>
        <bgColor indexed="64"/>
      </patternFill>
    </fill>
    <fill>
      <patternFill patternType="solid">
        <fgColor theme="0" tint="-0.14999847407452621"/>
        <bgColor indexed="64"/>
      </patternFill>
    </fill>
    <fill>
      <patternFill patternType="solid">
        <fgColor rgb="FFFFFFFF"/>
        <bgColor indexed="64"/>
      </patternFill>
    </fill>
    <fill>
      <patternFill patternType="solid">
        <fgColor theme="0" tint="-0.249977111117893"/>
        <bgColor indexed="64"/>
      </patternFill>
    </fill>
    <fill>
      <patternFill patternType="solid">
        <fgColor theme="8" tint="-0.249977111117893"/>
        <bgColor indexed="64"/>
      </patternFill>
    </fill>
    <fill>
      <patternFill patternType="solid">
        <fgColor theme="8" tint="-0.499984740745262"/>
        <bgColor indexed="64"/>
      </patternFill>
    </fill>
    <fill>
      <patternFill patternType="solid">
        <fgColor theme="0" tint="-0.34998626667073579"/>
        <bgColor indexed="64"/>
      </patternFill>
    </fill>
    <fill>
      <patternFill patternType="solid">
        <fgColor rgb="FFFFFFFF"/>
        <bgColor rgb="FF000000"/>
      </patternFill>
    </fill>
  </fills>
  <borders count="46">
    <border>
      <left/>
      <right/>
      <top/>
      <bottom/>
      <diagonal/>
    </border>
    <border>
      <left style="dotted">
        <color rgb="FFF79646"/>
      </left>
      <right style="dotted">
        <color rgb="FFF79646"/>
      </right>
      <top style="dotted">
        <color rgb="FFF79646"/>
      </top>
      <bottom style="dotted">
        <color rgb="FFF79646"/>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right/>
      <top/>
      <bottom style="medium">
        <color indexed="64"/>
      </bottom>
      <diagonal/>
    </border>
    <border>
      <left/>
      <right/>
      <top style="medium">
        <color indexed="64"/>
      </top>
      <bottom/>
      <diagonal/>
    </border>
    <border>
      <left style="medium">
        <color theme="0"/>
      </left>
      <right/>
      <top style="medium">
        <color theme="0"/>
      </top>
      <bottom/>
      <diagonal/>
    </border>
    <border>
      <left/>
      <right/>
      <top style="medium">
        <color theme="0"/>
      </top>
      <bottom/>
      <diagonal/>
    </border>
    <border>
      <left/>
      <right style="medium">
        <color theme="0"/>
      </right>
      <top style="medium">
        <color theme="0"/>
      </top>
      <bottom/>
      <diagonal/>
    </border>
    <border>
      <left style="medium">
        <color theme="0"/>
      </left>
      <right/>
      <top/>
      <bottom/>
      <diagonal/>
    </border>
    <border>
      <left/>
      <right style="medium">
        <color theme="0"/>
      </right>
      <top/>
      <bottom/>
      <diagonal/>
    </border>
    <border>
      <left style="medium">
        <color theme="0"/>
      </left>
      <right/>
      <top/>
      <bottom style="medium">
        <color theme="0"/>
      </bottom>
      <diagonal/>
    </border>
    <border>
      <left/>
      <right/>
      <top/>
      <bottom style="medium">
        <color theme="0"/>
      </bottom>
      <diagonal/>
    </border>
    <border>
      <left/>
      <right style="medium">
        <color theme="0"/>
      </right>
      <top/>
      <bottom style="medium">
        <color theme="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top style="thin">
        <color auto="1"/>
      </top>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style="thin">
        <color auto="1"/>
      </right>
      <top/>
      <bottom/>
      <diagonal/>
    </border>
    <border>
      <left style="thin">
        <color indexed="64"/>
      </left>
      <right/>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indexed="64"/>
      </left>
      <right/>
      <top style="thin">
        <color indexed="64"/>
      </top>
      <bottom/>
      <diagonal/>
    </border>
    <border>
      <left style="thin">
        <color indexed="64"/>
      </left>
      <right/>
      <top/>
      <bottom style="thin">
        <color indexed="64"/>
      </bottom>
      <diagonal/>
    </border>
  </borders>
  <cellStyleXfs count="5">
    <xf numFmtId="0" fontId="0" fillId="0" borderId="0"/>
    <xf numFmtId="9" fontId="13" fillId="0" borderId="0" applyFont="0" applyFill="0" applyBorder="0" applyAlignment="0" applyProtection="0"/>
    <xf numFmtId="0" fontId="37" fillId="0" borderId="0"/>
    <xf numFmtId="0" fontId="38" fillId="0" borderId="0"/>
    <xf numFmtId="0" fontId="5" fillId="0" borderId="0"/>
  </cellStyleXfs>
  <cellXfs count="361">
    <xf numFmtId="0" fontId="0" fillId="0" borderId="0" xfId="0"/>
    <xf numFmtId="0" fontId="5" fillId="0" borderId="0" xfId="0" applyFont="1"/>
    <xf numFmtId="0" fontId="3" fillId="0" borderId="1" xfId="0" applyFont="1" applyBorder="1" applyAlignment="1">
      <alignment horizontal="left" vertical="center" wrapText="1" indent="1" readingOrder="1"/>
    </xf>
    <xf numFmtId="0" fontId="7" fillId="0" borderId="0" xfId="0" applyFont="1" applyAlignment="1">
      <alignment horizontal="center" vertical="center" wrapText="1"/>
    </xf>
    <xf numFmtId="0" fontId="14" fillId="0" borderId="0" xfId="0" applyFont="1"/>
    <xf numFmtId="0" fontId="12" fillId="0" borderId="0" xfId="0" applyFont="1"/>
    <xf numFmtId="0" fontId="22" fillId="0" borderId="0" xfId="0" applyFont="1"/>
    <xf numFmtId="0" fontId="25" fillId="0" borderId="0" xfId="0" applyFont="1"/>
    <xf numFmtId="0" fontId="0" fillId="3" borderId="0" xfId="0" applyFill="1"/>
    <xf numFmtId="0" fontId="15" fillId="3" borderId="0" xfId="0" applyFont="1" applyFill="1" applyAlignment="1">
      <alignment vertical="center"/>
    </xf>
    <xf numFmtId="0" fontId="5" fillId="3" borderId="0" xfId="0" applyFont="1" applyFill="1"/>
    <xf numFmtId="0" fontId="29" fillId="3" borderId="0" xfId="0" applyFont="1" applyFill="1"/>
    <xf numFmtId="0" fontId="30" fillId="3" borderId="19" xfId="0" applyFont="1" applyFill="1" applyBorder="1" applyAlignment="1">
      <alignment horizontal="center" vertical="center" wrapText="1" readingOrder="1"/>
    </xf>
    <xf numFmtId="0" fontId="31" fillId="3" borderId="19" xfId="0" applyFont="1" applyFill="1" applyBorder="1" applyAlignment="1">
      <alignment horizontal="justify" vertical="center" wrapText="1" readingOrder="1"/>
    </xf>
    <xf numFmtId="9" fontId="30" fillId="3" borderId="28" xfId="0" applyNumberFormat="1" applyFont="1" applyFill="1" applyBorder="1" applyAlignment="1">
      <alignment horizontal="center" vertical="center" wrapText="1" readingOrder="1"/>
    </xf>
    <xf numFmtId="0" fontId="30" fillId="3" borderId="18" xfId="0" applyFont="1" applyFill="1" applyBorder="1" applyAlignment="1">
      <alignment horizontal="center" vertical="center" wrapText="1" readingOrder="1"/>
    </xf>
    <xf numFmtId="0" fontId="31" fillId="3" borderId="18" xfId="0" applyFont="1" applyFill="1" applyBorder="1" applyAlignment="1">
      <alignment horizontal="justify" vertical="center" wrapText="1" readingOrder="1"/>
    </xf>
    <xf numFmtId="9" fontId="30" fillId="3" borderId="23" xfId="0" applyNumberFormat="1" applyFont="1" applyFill="1" applyBorder="1" applyAlignment="1">
      <alignment horizontal="center" vertical="center" wrapText="1" readingOrder="1"/>
    </xf>
    <xf numFmtId="0" fontId="31" fillId="3" borderId="23" xfId="0" applyFont="1" applyFill="1" applyBorder="1" applyAlignment="1">
      <alignment horizontal="center" vertical="center" wrapText="1" readingOrder="1"/>
    </xf>
    <xf numFmtId="0" fontId="30" fillId="3" borderId="25" xfId="0" applyFont="1" applyFill="1" applyBorder="1" applyAlignment="1">
      <alignment horizontal="center" vertical="center" wrapText="1" readingOrder="1"/>
    </xf>
    <xf numFmtId="0" fontId="31" fillId="3" borderId="25" xfId="0" applyFont="1" applyFill="1" applyBorder="1" applyAlignment="1">
      <alignment horizontal="justify" vertical="center" wrapText="1" readingOrder="1"/>
    </xf>
    <xf numFmtId="0" fontId="31" fillId="3" borderId="26" xfId="0" applyFont="1" applyFill="1" applyBorder="1" applyAlignment="1">
      <alignment horizontal="center" vertical="center" wrapText="1" readingOrder="1"/>
    </xf>
    <xf numFmtId="0" fontId="36" fillId="3" borderId="0" xfId="0" applyFont="1" applyFill="1"/>
    <xf numFmtId="0" fontId="12" fillId="3" borderId="0" xfId="0" applyFont="1" applyFill="1"/>
    <xf numFmtId="0" fontId="4" fillId="3" borderId="0" xfId="0" applyFont="1" applyFill="1" applyAlignment="1">
      <alignment vertical="center"/>
    </xf>
    <xf numFmtId="0" fontId="14" fillId="3" borderId="0" xfId="0" applyFont="1" applyFill="1"/>
    <xf numFmtId="0" fontId="4" fillId="3" borderId="0" xfId="0" applyFont="1" applyFill="1" applyAlignment="1">
      <alignment horizontal="left" vertical="center"/>
    </xf>
    <xf numFmtId="0" fontId="1" fillId="0" borderId="18" xfId="0" applyFont="1" applyBorder="1" applyAlignment="1" applyProtection="1">
      <alignment horizontal="center" vertical="center"/>
      <protection hidden="1"/>
    </xf>
    <xf numFmtId="9" fontId="1" fillId="0" borderId="18" xfId="0" applyNumberFormat="1" applyFont="1" applyBorder="1" applyAlignment="1" applyProtection="1">
      <alignment horizontal="center" vertical="center"/>
      <protection hidden="1"/>
    </xf>
    <xf numFmtId="0" fontId="0" fillId="0" borderId="0" xfId="0" applyAlignment="1">
      <alignment horizontal="center" wrapText="1"/>
    </xf>
    <xf numFmtId="0" fontId="4" fillId="0" borderId="18" xfId="0" applyFont="1" applyBorder="1" applyAlignment="1" applyProtection="1">
      <alignment horizontal="center" vertical="center" textRotation="90" wrapText="1"/>
      <protection hidden="1"/>
    </xf>
    <xf numFmtId="0" fontId="35" fillId="0" borderId="0" xfId="0" applyFont="1" applyAlignment="1">
      <alignment horizontal="center" vertical="center"/>
    </xf>
    <xf numFmtId="0" fontId="30" fillId="3" borderId="22" xfId="0" applyFont="1" applyFill="1" applyBorder="1" applyAlignment="1">
      <alignment horizontal="center" vertical="center" wrapText="1" readingOrder="1"/>
    </xf>
    <xf numFmtId="0" fontId="35" fillId="0" borderId="0" xfId="0" applyFont="1" applyAlignment="1">
      <alignment vertical="center"/>
    </xf>
    <xf numFmtId="0" fontId="33" fillId="10" borderId="18" xfId="0" applyFont="1" applyFill="1" applyBorder="1" applyAlignment="1">
      <alignment horizontal="center" vertical="center" wrapText="1"/>
    </xf>
    <xf numFmtId="0" fontId="26" fillId="0" borderId="40" xfId="0" applyFont="1" applyBorder="1" applyAlignment="1">
      <alignment horizontal="justify" vertical="center" wrapText="1" readingOrder="1"/>
    </xf>
    <xf numFmtId="0" fontId="42" fillId="15" borderId="41" xfId="0" applyFont="1" applyFill="1" applyBorder="1" applyAlignment="1">
      <alignment vertical="center" wrapText="1"/>
    </xf>
    <xf numFmtId="0" fontId="42" fillId="15" borderId="42" xfId="0" applyFont="1" applyFill="1" applyBorder="1" applyAlignment="1">
      <alignment vertical="center" wrapText="1"/>
    </xf>
    <xf numFmtId="0" fontId="11" fillId="3" borderId="40" xfId="0" applyFont="1" applyFill="1" applyBorder="1" applyAlignment="1">
      <alignment horizontal="justify" vertical="center" wrapText="1" readingOrder="1"/>
    </xf>
    <xf numFmtId="0" fontId="42" fillId="15" borderId="43" xfId="0" applyFont="1" applyFill="1" applyBorder="1" applyAlignment="1">
      <alignment vertical="center" wrapText="1"/>
    </xf>
    <xf numFmtId="0" fontId="42" fillId="15" borderId="35" xfId="0" applyFont="1" applyFill="1" applyBorder="1" applyAlignment="1">
      <alignment vertical="center" wrapText="1"/>
    </xf>
    <xf numFmtId="0" fontId="42" fillId="15" borderId="39" xfId="0" applyFont="1" applyFill="1" applyBorder="1" applyAlignment="1">
      <alignment vertical="center" wrapText="1"/>
    </xf>
    <xf numFmtId="0" fontId="42" fillId="15" borderId="19" xfId="0" applyFont="1" applyFill="1" applyBorder="1" applyAlignment="1">
      <alignment vertical="center" wrapText="1"/>
    </xf>
    <xf numFmtId="0" fontId="11" fillId="3" borderId="0" xfId="0" applyFont="1" applyFill="1" applyAlignment="1">
      <alignment horizontal="justify" vertical="center" wrapText="1" readingOrder="1"/>
    </xf>
    <xf numFmtId="0" fontId="11" fillId="0" borderId="0" xfId="0" applyFont="1" applyAlignment="1">
      <alignment horizontal="justify" vertical="center" wrapText="1" readingOrder="1"/>
    </xf>
    <xf numFmtId="0" fontId="23" fillId="0" borderId="0" xfId="0" applyFont="1" applyAlignment="1">
      <alignment vertical="center"/>
    </xf>
    <xf numFmtId="0" fontId="24" fillId="0" borderId="0" xfId="0" applyFont="1"/>
    <xf numFmtId="0" fontId="30" fillId="16" borderId="30" xfId="0" applyFont="1" applyFill="1" applyBorder="1" applyAlignment="1">
      <alignment horizontal="center" vertical="center" wrapText="1" readingOrder="1"/>
    </xf>
    <xf numFmtId="0" fontId="30" fillId="16" borderId="31" xfId="0" applyFont="1" applyFill="1" applyBorder="1" applyAlignment="1">
      <alignment horizontal="center" vertical="center" wrapText="1" readingOrder="1"/>
    </xf>
    <xf numFmtId="0" fontId="8" fillId="6" borderId="18" xfId="0" applyFont="1" applyFill="1" applyBorder="1" applyAlignment="1">
      <alignment horizontal="center" vertical="center" wrapText="1" readingOrder="1"/>
    </xf>
    <xf numFmtId="0" fontId="9" fillId="0" borderId="18" xfId="0" applyFont="1" applyBorder="1" applyAlignment="1">
      <alignment horizontal="justify" vertical="center" wrapText="1" readingOrder="1"/>
    </xf>
    <xf numFmtId="9" fontId="9" fillId="0" borderId="18" xfId="0" applyNumberFormat="1" applyFont="1" applyBorder="1" applyAlignment="1">
      <alignment horizontal="center" vertical="center" wrapText="1" readingOrder="1"/>
    </xf>
    <xf numFmtId="0" fontId="9" fillId="5" borderId="18" xfId="0" applyFont="1" applyFill="1" applyBorder="1" applyAlignment="1">
      <alignment horizontal="center" vertical="center" wrapText="1" readingOrder="1"/>
    </xf>
    <xf numFmtId="0" fontId="9" fillId="7" borderId="18" xfId="0" applyFont="1" applyFill="1" applyBorder="1" applyAlignment="1">
      <alignment horizontal="center" vertical="center" wrapText="1" readingOrder="1"/>
    </xf>
    <xf numFmtId="0" fontId="9" fillId="4" borderId="18" xfId="0" applyFont="1" applyFill="1" applyBorder="1" applyAlignment="1">
      <alignment horizontal="center" vertical="center" wrapText="1" readingOrder="1"/>
    </xf>
    <xf numFmtId="0" fontId="9" fillId="8" borderId="18" xfId="0" applyFont="1" applyFill="1" applyBorder="1" applyAlignment="1">
      <alignment horizontal="center" vertical="center" wrapText="1" readingOrder="1"/>
    </xf>
    <xf numFmtId="0" fontId="10" fillId="9" borderId="18" xfId="0" applyFont="1" applyFill="1" applyBorder="1" applyAlignment="1">
      <alignment horizontal="center" vertical="center" wrapText="1" readingOrder="1"/>
    </xf>
    <xf numFmtId="0" fontId="42" fillId="15" borderId="0" xfId="0" applyFont="1" applyFill="1" applyAlignment="1">
      <alignment vertical="center" wrapText="1"/>
    </xf>
    <xf numFmtId="0" fontId="33" fillId="0" borderId="40" xfId="0" applyFont="1" applyBorder="1" applyAlignment="1">
      <alignment horizontal="center" vertical="center" wrapText="1"/>
    </xf>
    <xf numFmtId="0" fontId="30" fillId="3" borderId="0" xfId="0" applyFont="1" applyFill="1" applyAlignment="1">
      <alignment horizontal="center" vertical="center" wrapText="1" readingOrder="1"/>
    </xf>
    <xf numFmtId="0" fontId="31" fillId="3" borderId="0" xfId="0" applyFont="1" applyFill="1" applyAlignment="1">
      <alignment horizontal="justify" vertical="center" wrapText="1" readingOrder="1"/>
    </xf>
    <xf numFmtId="0" fontId="31" fillId="3" borderId="0" xfId="0" applyFont="1" applyFill="1" applyAlignment="1">
      <alignment horizontal="center" vertical="center" wrapText="1" readingOrder="1"/>
    </xf>
    <xf numFmtId="0" fontId="34" fillId="0" borderId="18" xfId="0" applyFont="1" applyBorder="1" applyAlignment="1">
      <alignment vertical="center"/>
    </xf>
    <xf numFmtId="0" fontId="45" fillId="3" borderId="0" xfId="0" applyFont="1" applyFill="1" applyAlignment="1">
      <alignment horizontal="center" vertical="center"/>
    </xf>
    <xf numFmtId="0" fontId="46" fillId="3" borderId="0" xfId="0" applyFont="1" applyFill="1" applyAlignment="1">
      <alignment horizontal="center" vertical="center"/>
    </xf>
    <xf numFmtId="0" fontId="39" fillId="0" borderId="0" xfId="0" applyFont="1"/>
    <xf numFmtId="0" fontId="46" fillId="0" borderId="0" xfId="0" applyFont="1" applyAlignment="1">
      <alignment horizontal="center" vertical="center"/>
    </xf>
    <xf numFmtId="0" fontId="50" fillId="3" borderId="0" xfId="0" applyFont="1" applyFill="1" applyAlignment="1">
      <alignment horizontal="center" vertical="center" wrapText="1"/>
    </xf>
    <xf numFmtId="0" fontId="51" fillId="3" borderId="0" xfId="0" applyFont="1" applyFill="1" applyAlignment="1">
      <alignment vertical="center" wrapText="1"/>
    </xf>
    <xf numFmtId="0" fontId="49" fillId="3" borderId="0" xfId="0" applyFont="1" applyFill="1" applyAlignment="1">
      <alignment horizontal="center" vertical="center" wrapText="1"/>
    </xf>
    <xf numFmtId="0" fontId="51" fillId="3" borderId="0" xfId="0" applyFont="1" applyFill="1" applyAlignment="1">
      <alignment horizontal="center" vertical="center" wrapText="1"/>
    </xf>
    <xf numFmtId="0" fontId="49" fillId="3" borderId="0" xfId="0" applyFont="1" applyFill="1" applyAlignment="1">
      <alignment vertical="center" wrapText="1"/>
    </xf>
    <xf numFmtId="0" fontId="46" fillId="3" borderId="0" xfId="0" applyFont="1" applyFill="1" applyAlignment="1">
      <alignment vertical="center" wrapText="1"/>
    </xf>
    <xf numFmtId="0" fontId="49" fillId="3" borderId="0" xfId="0" applyFont="1" applyFill="1" applyAlignment="1">
      <alignment horizontal="center" vertical="center"/>
    </xf>
    <xf numFmtId="0" fontId="46" fillId="16" borderId="18" xfId="0" applyFont="1" applyFill="1" applyBorder="1" applyAlignment="1">
      <alignment horizontal="left" vertical="center"/>
    </xf>
    <xf numFmtId="0" fontId="54" fillId="17" borderId="18" xfId="0" applyFont="1" applyFill="1" applyBorder="1" applyAlignment="1">
      <alignment horizontal="center" vertical="center"/>
    </xf>
    <xf numFmtId="0" fontId="54" fillId="17" borderId="18" xfId="0" applyFont="1" applyFill="1" applyBorder="1" applyAlignment="1">
      <alignment horizontal="center" vertical="center" wrapText="1"/>
    </xf>
    <xf numFmtId="0" fontId="46" fillId="3" borderId="37" xfId="0" applyFont="1" applyFill="1" applyBorder="1" applyAlignment="1">
      <alignment horizontal="center" vertical="center"/>
    </xf>
    <xf numFmtId="0" fontId="46" fillId="3" borderId="18" xfId="0" applyFont="1" applyFill="1" applyBorder="1" applyAlignment="1">
      <alignment horizontal="center" vertical="center"/>
    </xf>
    <xf numFmtId="0" fontId="46" fillId="3" borderId="36" xfId="0" applyFont="1" applyFill="1" applyBorder="1" applyAlignment="1">
      <alignment horizontal="center" vertical="center"/>
    </xf>
    <xf numFmtId="0" fontId="56" fillId="3" borderId="37" xfId="0" applyFont="1" applyFill="1" applyBorder="1" applyAlignment="1">
      <alignment horizontal="center" vertical="center"/>
    </xf>
    <xf numFmtId="0" fontId="56" fillId="3" borderId="18" xfId="0" applyFont="1" applyFill="1" applyBorder="1" applyAlignment="1">
      <alignment horizontal="center" vertical="center"/>
    </xf>
    <xf numFmtId="0" fontId="56" fillId="3" borderId="36" xfId="0" applyFont="1" applyFill="1" applyBorder="1" applyAlignment="1">
      <alignment horizontal="center" vertical="center"/>
    </xf>
    <xf numFmtId="0" fontId="56" fillId="3" borderId="37" xfId="0" applyFont="1" applyFill="1" applyBorder="1" applyAlignment="1">
      <alignment horizontal="center" vertical="center" wrapText="1"/>
    </xf>
    <xf numFmtId="0" fontId="56" fillId="3" borderId="18" xfId="0" applyFont="1" applyFill="1" applyBorder="1" applyAlignment="1">
      <alignment horizontal="center" vertical="center" wrapText="1"/>
    </xf>
    <xf numFmtId="0" fontId="56" fillId="3" borderId="36" xfId="0" applyFont="1" applyFill="1" applyBorder="1" applyAlignment="1">
      <alignment horizontal="center" vertical="center" wrapText="1"/>
    </xf>
    <xf numFmtId="0" fontId="1" fillId="3" borderId="0" xfId="0" applyFont="1" applyFill="1" applyProtection="1">
      <protection hidden="1"/>
    </xf>
    <xf numFmtId="0" fontId="1" fillId="0" borderId="0" xfId="0" applyFont="1" applyProtection="1">
      <protection hidden="1"/>
    </xf>
    <xf numFmtId="0" fontId="1" fillId="3" borderId="0" xfId="0" applyFont="1" applyFill="1" applyAlignment="1" applyProtection="1">
      <alignment horizontal="center" vertical="center"/>
      <protection hidden="1"/>
    </xf>
    <xf numFmtId="0" fontId="1" fillId="3" borderId="0" xfId="0" applyFont="1" applyFill="1" applyAlignment="1" applyProtection="1">
      <alignment horizontal="left" vertical="center"/>
      <protection hidden="1"/>
    </xf>
    <xf numFmtId="0" fontId="1" fillId="3" borderId="0" xfId="0" applyFont="1" applyFill="1" applyAlignment="1" applyProtection="1">
      <alignment horizontal="center"/>
      <protection hidden="1"/>
    </xf>
    <xf numFmtId="0" fontId="4" fillId="0" borderId="0" xfId="0" applyFont="1" applyAlignment="1" applyProtection="1">
      <alignment vertical="center"/>
      <protection hidden="1"/>
    </xf>
    <xf numFmtId="0" fontId="4" fillId="0" borderId="37" xfId="0" applyFont="1" applyBorder="1" applyAlignment="1" applyProtection="1">
      <alignment vertical="center"/>
      <protection hidden="1"/>
    </xf>
    <xf numFmtId="0" fontId="1" fillId="14" borderId="0" xfId="0" applyFont="1" applyFill="1" applyProtection="1">
      <protection hidden="1"/>
    </xf>
    <xf numFmtId="0" fontId="41" fillId="14" borderId="36" xfId="0" applyFont="1" applyFill="1" applyBorder="1" applyAlignment="1" applyProtection="1">
      <alignment horizontal="center" vertical="center" wrapText="1"/>
      <protection hidden="1"/>
    </xf>
    <xf numFmtId="0" fontId="4" fillId="14" borderId="18" xfId="0" applyFont="1" applyFill="1" applyBorder="1" applyAlignment="1" applyProtection="1">
      <alignment horizontal="center" vertical="center" textRotation="90"/>
      <protection hidden="1"/>
    </xf>
    <xf numFmtId="0" fontId="4" fillId="14" borderId="18" xfId="0" applyFont="1" applyFill="1" applyBorder="1" applyAlignment="1" applyProtection="1">
      <alignment horizontal="center" vertical="center"/>
      <protection hidden="1"/>
    </xf>
    <xf numFmtId="0" fontId="4" fillId="3" borderId="0" xfId="0" applyFont="1" applyFill="1" applyAlignment="1" applyProtection="1">
      <alignment horizontal="center" vertical="center"/>
      <protection hidden="1"/>
    </xf>
    <xf numFmtId="0" fontId="4" fillId="2" borderId="0" xfId="0" applyFont="1" applyFill="1" applyAlignment="1" applyProtection="1">
      <alignment horizontal="center" vertical="center"/>
      <protection hidden="1"/>
    </xf>
    <xf numFmtId="0" fontId="1" fillId="0" borderId="18" xfId="0" applyFont="1" applyBorder="1" applyAlignment="1" applyProtection="1">
      <alignment horizontal="center" vertical="center" textRotation="90"/>
      <protection hidden="1"/>
    </xf>
    <xf numFmtId="0" fontId="1" fillId="0" borderId="18" xfId="0" applyFont="1" applyBorder="1" applyAlignment="1" applyProtection="1">
      <alignment horizontal="center" vertical="center" wrapText="1"/>
      <protection hidden="1"/>
    </xf>
    <xf numFmtId="164" fontId="1" fillId="0" borderId="18" xfId="1" applyNumberFormat="1" applyFont="1" applyBorder="1" applyAlignment="1" applyProtection="1">
      <alignment horizontal="center" vertical="center"/>
      <protection hidden="1"/>
    </xf>
    <xf numFmtId="0" fontId="2" fillId="0" borderId="18" xfId="0" applyFont="1" applyBorder="1" applyAlignment="1" applyProtection="1">
      <alignment horizontal="center" vertical="center" wrapText="1"/>
      <protection hidden="1"/>
    </xf>
    <xf numFmtId="0" fontId="1" fillId="0" borderId="18" xfId="0" applyFont="1" applyBorder="1" applyAlignment="1" applyProtection="1">
      <alignment horizontal="justify" vertical="center" wrapText="1"/>
      <protection hidden="1"/>
    </xf>
    <xf numFmtId="0" fontId="4" fillId="0" borderId="0" xfId="0" applyFont="1" applyAlignment="1" applyProtection="1">
      <alignment horizontal="left" vertical="center"/>
      <protection hidden="1"/>
    </xf>
    <xf numFmtId="0" fontId="1" fillId="0" borderId="0" xfId="0" applyFont="1" applyAlignment="1" applyProtection="1">
      <alignment horizontal="center" vertical="center"/>
      <protection hidden="1"/>
    </xf>
    <xf numFmtId="0" fontId="1" fillId="0" borderId="0" xfId="0" applyFont="1" applyAlignment="1" applyProtection="1">
      <alignment horizontal="center"/>
      <protection hidden="1"/>
    </xf>
    <xf numFmtId="164" fontId="1" fillId="0" borderId="35" xfId="1" applyNumberFormat="1" applyFont="1" applyBorder="1" applyAlignment="1" applyProtection="1">
      <alignment horizontal="center" vertical="center"/>
      <protection hidden="1"/>
    </xf>
    <xf numFmtId="0" fontId="4" fillId="0" borderId="35" xfId="0" applyFont="1" applyBorder="1" applyAlignment="1" applyProtection="1">
      <alignment horizontal="center" vertical="center" textRotation="90" wrapText="1"/>
      <protection hidden="1"/>
    </xf>
    <xf numFmtId="0" fontId="1" fillId="0" borderId="35" xfId="0" applyFont="1" applyBorder="1" applyAlignment="1" applyProtection="1">
      <alignment horizontal="center" vertical="center" textRotation="90"/>
      <protection hidden="1"/>
    </xf>
    <xf numFmtId="0" fontId="1" fillId="0" borderId="35" xfId="0" applyFont="1" applyBorder="1" applyAlignment="1" applyProtection="1">
      <alignment horizontal="center" vertical="center" wrapText="1"/>
      <protection hidden="1"/>
    </xf>
    <xf numFmtId="0" fontId="2" fillId="0" borderId="35" xfId="0" applyFont="1" applyBorder="1" applyAlignment="1" applyProtection="1">
      <alignment horizontal="center" vertical="center" wrapText="1"/>
      <protection hidden="1"/>
    </xf>
    <xf numFmtId="0" fontId="1" fillId="0" borderId="35" xfId="0" applyFont="1" applyBorder="1" applyAlignment="1" applyProtection="1">
      <alignment horizontal="center" vertical="center"/>
      <protection hidden="1"/>
    </xf>
    <xf numFmtId="9" fontId="1" fillId="0" borderId="35" xfId="0" applyNumberFormat="1" applyFont="1" applyBorder="1" applyAlignment="1" applyProtection="1">
      <alignment horizontal="center" vertical="center"/>
      <protection hidden="1"/>
    </xf>
    <xf numFmtId="0" fontId="1" fillId="3" borderId="18" xfId="0" applyFont="1" applyFill="1" applyBorder="1" applyAlignment="1" applyProtection="1">
      <alignment vertical="center"/>
      <protection hidden="1"/>
    </xf>
    <xf numFmtId="0" fontId="1" fillId="3" borderId="18" xfId="0" applyFont="1" applyFill="1" applyBorder="1" applyProtection="1">
      <protection hidden="1"/>
    </xf>
    <xf numFmtId="0" fontId="1" fillId="0" borderId="18" xfId="0" applyFont="1" applyBorder="1" applyAlignment="1" applyProtection="1">
      <alignment horizontal="justify" vertical="center"/>
      <protection hidden="1"/>
    </xf>
    <xf numFmtId="0" fontId="61" fillId="0" borderId="18" xfId="0" applyFont="1" applyBorder="1" applyAlignment="1" applyProtection="1">
      <alignment vertical="center" wrapText="1"/>
      <protection hidden="1"/>
    </xf>
    <xf numFmtId="164" fontId="1" fillId="0" borderId="18" xfId="1" applyNumberFormat="1" applyFont="1" applyFill="1" applyBorder="1" applyAlignment="1" applyProtection="1">
      <alignment horizontal="center" vertical="center"/>
      <protection hidden="1"/>
    </xf>
    <xf numFmtId="0" fontId="1" fillId="0" borderId="35" xfId="0" applyFont="1" applyBorder="1" applyAlignment="1" applyProtection="1">
      <alignment horizontal="justify" vertical="center" wrapText="1"/>
      <protection hidden="1"/>
    </xf>
    <xf numFmtId="0" fontId="1" fillId="14" borderId="18" xfId="0" applyFont="1" applyFill="1" applyBorder="1" applyAlignment="1" applyProtection="1">
      <alignment horizontal="center"/>
      <protection hidden="1"/>
    </xf>
    <xf numFmtId="0" fontId="1" fillId="14" borderId="18" xfId="0" applyFont="1" applyFill="1" applyBorder="1" applyAlignment="1" applyProtection="1">
      <alignment horizontal="center" vertical="center"/>
      <protection hidden="1"/>
    </xf>
    <xf numFmtId="14" fontId="1" fillId="0" borderId="18" xfId="0" applyNumberFormat="1" applyFont="1" applyBorder="1" applyAlignment="1" applyProtection="1">
      <alignment horizontal="center" vertical="center" wrapText="1"/>
      <protection hidden="1"/>
    </xf>
    <xf numFmtId="0" fontId="2" fillId="0" borderId="18" xfId="0" applyFont="1" applyBorder="1" applyAlignment="1" applyProtection="1">
      <alignment horizontal="left" vertical="center" wrapText="1"/>
      <protection hidden="1"/>
    </xf>
    <xf numFmtId="0" fontId="1" fillId="0" borderId="18" xfId="0" applyFont="1" applyBorder="1" applyProtection="1">
      <protection hidden="1"/>
    </xf>
    <xf numFmtId="0" fontId="46" fillId="3" borderId="36" xfId="0" applyFont="1" applyFill="1" applyBorder="1" applyAlignment="1">
      <alignment horizontal="center" vertical="center"/>
    </xf>
    <xf numFmtId="0" fontId="46" fillId="3" borderId="38" xfId="0" applyFont="1" applyFill="1" applyBorder="1" applyAlignment="1">
      <alignment horizontal="center" vertical="center"/>
    </xf>
    <xf numFmtId="0" fontId="46" fillId="3" borderId="37" xfId="0" applyFont="1" applyFill="1" applyBorder="1" applyAlignment="1">
      <alignment horizontal="center" vertical="center"/>
    </xf>
    <xf numFmtId="0" fontId="56" fillId="3" borderId="36" xfId="0" applyFont="1" applyFill="1" applyBorder="1" applyAlignment="1">
      <alignment horizontal="center" vertical="center"/>
    </xf>
    <xf numFmtId="0" fontId="56" fillId="3" borderId="38" xfId="0" applyFont="1" applyFill="1" applyBorder="1" applyAlignment="1">
      <alignment horizontal="center" vertical="center"/>
    </xf>
    <xf numFmtId="0" fontId="56" fillId="3" borderId="36" xfId="0" applyFont="1" applyFill="1" applyBorder="1" applyAlignment="1">
      <alignment horizontal="center" vertical="center" wrapText="1" shrinkToFit="1"/>
    </xf>
    <xf numFmtId="0" fontId="56" fillId="3" borderId="37" xfId="0" applyFont="1" applyFill="1" applyBorder="1" applyAlignment="1">
      <alignment horizontal="center" vertical="center" wrapText="1" shrinkToFit="1"/>
    </xf>
    <xf numFmtId="0" fontId="56" fillId="3" borderId="38" xfId="0" applyFont="1" applyFill="1" applyBorder="1" applyAlignment="1">
      <alignment horizontal="center" vertical="center" wrapText="1" shrinkToFit="1"/>
    </xf>
    <xf numFmtId="0" fontId="56" fillId="3" borderId="36" xfId="0" applyFont="1" applyFill="1" applyBorder="1" applyAlignment="1">
      <alignment horizontal="center" vertical="center" wrapText="1"/>
    </xf>
    <xf numFmtId="0" fontId="56" fillId="3" borderId="37" xfId="0" applyFont="1" applyFill="1" applyBorder="1" applyAlignment="1">
      <alignment horizontal="center" vertical="center" wrapText="1"/>
    </xf>
    <xf numFmtId="0" fontId="56" fillId="3" borderId="38" xfId="0" applyFont="1" applyFill="1" applyBorder="1" applyAlignment="1">
      <alignment horizontal="center" vertical="center" wrapText="1"/>
    </xf>
    <xf numFmtId="0" fontId="56" fillId="3" borderId="37" xfId="0" applyFont="1" applyFill="1" applyBorder="1" applyAlignment="1">
      <alignment horizontal="center" vertical="center"/>
    </xf>
    <xf numFmtId="0" fontId="47" fillId="17" borderId="0" xfId="0" applyFont="1" applyFill="1" applyAlignment="1">
      <alignment horizontal="center" vertical="center"/>
    </xf>
    <xf numFmtId="0" fontId="46" fillId="16" borderId="18" xfId="0" applyFont="1" applyFill="1" applyBorder="1" applyAlignment="1">
      <alignment horizontal="left" vertical="center"/>
    </xf>
    <xf numFmtId="0" fontId="59" fillId="3" borderId="18" xfId="0" applyFont="1" applyFill="1" applyBorder="1" applyAlignment="1">
      <alignment horizontal="center" vertical="center"/>
    </xf>
    <xf numFmtId="0" fontId="46" fillId="16" borderId="19" xfId="0" applyFont="1" applyFill="1" applyBorder="1" applyAlignment="1">
      <alignment horizontal="left" vertical="center"/>
    </xf>
    <xf numFmtId="0" fontId="44" fillId="0" borderId="44" xfId="0" applyFont="1" applyBorder="1" applyAlignment="1">
      <alignment horizontal="center" vertical="center"/>
    </xf>
    <xf numFmtId="0" fontId="44" fillId="0" borderId="40" xfId="0" applyFont="1" applyBorder="1" applyAlignment="1">
      <alignment horizontal="center" vertical="center"/>
    </xf>
    <xf numFmtId="0" fontId="44" fillId="0" borderId="45" xfId="0" applyFont="1" applyBorder="1" applyAlignment="1">
      <alignment horizontal="center" vertical="center"/>
    </xf>
    <xf numFmtId="0" fontId="40" fillId="0" borderId="44" xfId="0" applyFont="1" applyBorder="1" applyAlignment="1">
      <alignment horizontal="center" vertical="center"/>
    </xf>
    <xf numFmtId="0" fontId="40" fillId="0" borderId="33" xfId="0" applyFont="1" applyBorder="1" applyAlignment="1">
      <alignment horizontal="center" vertical="center"/>
    </xf>
    <xf numFmtId="0" fontId="40" fillId="0" borderId="41" xfId="0" applyFont="1" applyBorder="1" applyAlignment="1">
      <alignment horizontal="center" vertical="center"/>
    </xf>
    <xf numFmtId="0" fontId="40" fillId="0" borderId="40" xfId="0" applyFont="1" applyBorder="1" applyAlignment="1">
      <alignment horizontal="center" vertical="center"/>
    </xf>
    <xf numFmtId="0" fontId="40" fillId="0" borderId="0" xfId="0" applyFont="1" applyAlignment="1">
      <alignment horizontal="center" vertical="center"/>
    </xf>
    <xf numFmtId="0" fontId="40" fillId="0" borderId="42" xfId="0" applyFont="1" applyBorder="1" applyAlignment="1">
      <alignment horizontal="center" vertical="center"/>
    </xf>
    <xf numFmtId="0" fontId="40" fillId="0" borderId="45" xfId="0" applyFont="1" applyBorder="1" applyAlignment="1">
      <alignment horizontal="center" vertical="center"/>
    </xf>
    <xf numFmtId="0" fontId="40" fillId="0" borderId="34" xfId="0" applyFont="1" applyBorder="1" applyAlignment="1">
      <alignment horizontal="center" vertical="center"/>
    </xf>
    <xf numFmtId="0" fontId="40" fillId="0" borderId="43" xfId="0" applyFont="1" applyBorder="1" applyAlignment="1">
      <alignment horizontal="center" vertical="center"/>
    </xf>
    <xf numFmtId="0" fontId="34" fillId="0" borderId="18" xfId="0" applyFont="1" applyBorder="1" applyAlignment="1">
      <alignment horizontal="left" vertical="center"/>
    </xf>
    <xf numFmtId="0" fontId="54" fillId="17" borderId="18" xfId="0" applyFont="1" applyFill="1" applyBorder="1" applyAlignment="1">
      <alignment horizontal="center" vertical="center" wrapText="1"/>
    </xf>
    <xf numFmtId="0" fontId="54" fillId="17" borderId="18" xfId="0" applyFont="1" applyFill="1" applyBorder="1" applyAlignment="1">
      <alignment horizontal="center" vertical="center"/>
    </xf>
    <xf numFmtId="0" fontId="51" fillId="3" borderId="18" xfId="0" applyFont="1" applyFill="1" applyBorder="1" applyAlignment="1">
      <alignment horizontal="center" vertical="center" wrapText="1"/>
    </xf>
    <xf numFmtId="0" fontId="28" fillId="0" borderId="18" xfId="0" applyFont="1" applyBorder="1" applyAlignment="1">
      <alignment horizontal="center" vertical="center" wrapText="1"/>
    </xf>
    <xf numFmtId="0" fontId="57" fillId="3" borderId="18" xfId="0" applyFont="1" applyFill="1" applyBorder="1" applyAlignment="1">
      <alignment horizontal="center" vertical="center" wrapText="1"/>
    </xf>
    <xf numFmtId="0" fontId="58" fillId="0" borderId="18" xfId="0" applyFont="1" applyBorder="1" applyAlignment="1">
      <alignment horizontal="center" vertical="center" wrapText="1"/>
    </xf>
    <xf numFmtId="0" fontId="44" fillId="0" borderId="18" xfId="0" applyFont="1" applyBorder="1" applyAlignment="1">
      <alignment horizontal="center" vertical="center"/>
    </xf>
    <xf numFmtId="0" fontId="48" fillId="14" borderId="18" xfId="0" applyFont="1" applyFill="1" applyBorder="1" applyAlignment="1">
      <alignment horizontal="left" vertical="center"/>
    </xf>
    <xf numFmtId="0" fontId="59" fillId="3" borderId="36" xfId="0" applyFont="1" applyFill="1" applyBorder="1" applyAlignment="1">
      <alignment horizontal="center" vertical="center"/>
    </xf>
    <xf numFmtId="0" fontId="59" fillId="3" borderId="37" xfId="0" applyFont="1" applyFill="1" applyBorder="1" applyAlignment="1">
      <alignment horizontal="center" vertical="center"/>
    </xf>
    <xf numFmtId="0" fontId="59" fillId="3" borderId="38" xfId="0" applyFont="1" applyFill="1" applyBorder="1" applyAlignment="1">
      <alignment horizontal="center" vertical="center"/>
    </xf>
    <xf numFmtId="0" fontId="48" fillId="14" borderId="36" xfId="0" applyFont="1" applyFill="1" applyBorder="1" applyAlignment="1">
      <alignment horizontal="left" vertical="center"/>
    </xf>
    <xf numFmtId="0" fontId="48" fillId="14" borderId="37" xfId="0" applyFont="1" applyFill="1" applyBorder="1" applyAlignment="1">
      <alignment horizontal="left" vertical="center"/>
    </xf>
    <xf numFmtId="0" fontId="48" fillId="14" borderId="38" xfId="0" applyFont="1" applyFill="1" applyBorder="1" applyAlignment="1">
      <alignment horizontal="left" vertical="center"/>
    </xf>
    <xf numFmtId="0" fontId="59" fillId="3" borderId="36" xfId="0" applyFont="1" applyFill="1" applyBorder="1" applyAlignment="1">
      <alignment horizontal="center" vertical="center" wrapText="1"/>
    </xf>
    <xf numFmtId="0" fontId="59" fillId="3" borderId="37" xfId="0" applyFont="1" applyFill="1" applyBorder="1" applyAlignment="1">
      <alignment horizontal="center" vertical="center" wrapText="1"/>
    </xf>
    <xf numFmtId="0" fontId="59" fillId="3" borderId="38" xfId="0" applyFont="1" applyFill="1" applyBorder="1" applyAlignment="1">
      <alignment horizontal="center" vertical="center" wrapText="1"/>
    </xf>
    <xf numFmtId="0" fontId="48" fillId="14" borderId="18" xfId="0" applyFont="1" applyFill="1" applyBorder="1" applyAlignment="1">
      <alignment horizontal="left" vertical="center" wrapText="1"/>
    </xf>
    <xf numFmtId="0" fontId="55" fillId="17" borderId="18" xfId="0" applyFont="1" applyFill="1" applyBorder="1" applyAlignment="1">
      <alignment horizontal="center" vertical="center" wrapText="1"/>
    </xf>
    <xf numFmtId="0" fontId="1" fillId="3" borderId="35" xfId="0" applyFont="1" applyFill="1" applyBorder="1" applyAlignment="1" applyProtection="1">
      <alignment horizontal="left" vertical="top" wrapText="1"/>
      <protection locked="0"/>
    </xf>
    <xf numFmtId="0" fontId="1" fillId="3" borderId="39" xfId="0" applyFont="1" applyFill="1" applyBorder="1" applyAlignment="1" applyProtection="1">
      <alignment horizontal="left" vertical="top" wrapText="1"/>
      <protection locked="0"/>
    </xf>
    <xf numFmtId="0" fontId="65" fillId="20" borderId="35" xfId="0" applyFont="1" applyFill="1" applyBorder="1" applyAlignment="1" applyProtection="1">
      <alignment horizontal="left" vertical="top" wrapText="1"/>
      <protection locked="0"/>
    </xf>
    <xf numFmtId="0" fontId="65" fillId="20" borderId="39" xfId="0" applyFont="1" applyFill="1" applyBorder="1" applyAlignment="1" applyProtection="1">
      <alignment horizontal="left" vertical="top" wrapText="1"/>
      <protection locked="0"/>
    </xf>
    <xf numFmtId="0" fontId="65" fillId="20" borderId="19" xfId="0" applyFont="1" applyFill="1" applyBorder="1" applyAlignment="1" applyProtection="1">
      <alignment horizontal="left" vertical="top" wrapText="1"/>
      <protection locked="0"/>
    </xf>
    <xf numFmtId="0" fontId="4" fillId="3" borderId="35" xfId="0" applyFont="1" applyFill="1" applyBorder="1" applyAlignment="1" applyProtection="1">
      <alignment horizontal="left" vertical="top" wrapText="1"/>
      <protection locked="0"/>
    </xf>
    <xf numFmtId="0" fontId="1" fillId="3" borderId="19" xfId="0" applyFont="1" applyFill="1" applyBorder="1" applyAlignment="1" applyProtection="1">
      <alignment horizontal="left" vertical="top" wrapText="1"/>
      <protection locked="0"/>
    </xf>
    <xf numFmtId="0" fontId="1" fillId="0" borderId="18" xfId="0" applyFont="1" applyBorder="1" applyAlignment="1" applyProtection="1">
      <alignment horizontal="center" vertical="center" textRotation="90"/>
      <protection hidden="1"/>
    </xf>
    <xf numFmtId="0" fontId="1" fillId="0" borderId="18" xfId="0" applyFont="1" applyBorder="1" applyAlignment="1" applyProtection="1">
      <alignment horizontal="center" vertical="center" wrapText="1"/>
      <protection hidden="1"/>
    </xf>
    <xf numFmtId="0" fontId="2" fillId="0" borderId="18" xfId="0" applyFont="1" applyBorder="1" applyAlignment="1" applyProtection="1">
      <alignment horizontal="center" vertical="center" wrapText="1"/>
      <protection hidden="1"/>
    </xf>
    <xf numFmtId="0" fontId="1" fillId="0" borderId="35" xfId="0" applyFont="1" applyBorder="1" applyAlignment="1" applyProtection="1">
      <alignment horizontal="center" vertical="center" textRotation="90"/>
      <protection hidden="1"/>
    </xf>
    <xf numFmtId="0" fontId="1" fillId="0" borderId="39" xfId="0" applyFont="1" applyBorder="1" applyAlignment="1" applyProtection="1">
      <alignment horizontal="center" vertical="center" textRotation="90"/>
      <protection hidden="1"/>
    </xf>
    <xf numFmtId="0" fontId="4" fillId="3" borderId="39" xfId="0" applyFont="1" applyFill="1" applyBorder="1" applyAlignment="1" applyProtection="1">
      <alignment horizontal="left" vertical="top" wrapText="1"/>
      <protection locked="0"/>
    </xf>
    <xf numFmtId="9" fontId="1" fillId="0" borderId="18" xfId="0" applyNumberFormat="1" applyFont="1" applyBorder="1" applyAlignment="1" applyProtection="1">
      <alignment horizontal="center" vertical="center" wrapText="1"/>
      <protection hidden="1"/>
    </xf>
    <xf numFmtId="0" fontId="4" fillId="0" borderId="35" xfId="0" applyFont="1" applyBorder="1" applyAlignment="1" applyProtection="1">
      <alignment horizontal="center" vertical="center" textRotation="90" wrapText="1"/>
      <protection hidden="1"/>
    </xf>
    <xf numFmtId="0" fontId="4" fillId="0" borderId="39" xfId="0" applyFont="1" applyBorder="1" applyAlignment="1" applyProtection="1">
      <alignment horizontal="center" vertical="center" textRotation="90" wrapText="1"/>
      <protection hidden="1"/>
    </xf>
    <xf numFmtId="0" fontId="4" fillId="0" borderId="18" xfId="0" applyFont="1" applyBorder="1" applyAlignment="1" applyProtection="1">
      <alignment horizontal="center" vertical="center" textRotation="90"/>
      <protection hidden="1"/>
    </xf>
    <xf numFmtId="164" fontId="1" fillId="0" borderId="35" xfId="1" applyNumberFormat="1" applyFont="1" applyBorder="1" applyAlignment="1" applyProtection="1">
      <alignment horizontal="center" vertical="center"/>
      <protection hidden="1"/>
    </xf>
    <xf numFmtId="164" fontId="1" fillId="0" borderId="39" xfId="1" applyNumberFormat="1" applyFont="1" applyBorder="1" applyAlignment="1" applyProtection="1">
      <alignment horizontal="center" vertical="center"/>
      <protection hidden="1"/>
    </xf>
    <xf numFmtId="0" fontId="4" fillId="0" borderId="35" xfId="0" applyFont="1" applyBorder="1" applyAlignment="1" applyProtection="1">
      <alignment horizontal="center" vertical="center" textRotation="90"/>
      <protection hidden="1"/>
    </xf>
    <xf numFmtId="0" fontId="4" fillId="0" borderId="39" xfId="0" applyFont="1" applyBorder="1" applyAlignment="1" applyProtection="1">
      <alignment horizontal="center" vertical="center" textRotation="90"/>
      <protection hidden="1"/>
    </xf>
    <xf numFmtId="9" fontId="1" fillId="0" borderId="35" xfId="0" applyNumberFormat="1" applyFont="1" applyBorder="1" applyAlignment="1" applyProtection="1">
      <alignment horizontal="center" vertical="center" wrapText="1"/>
      <protection hidden="1"/>
    </xf>
    <xf numFmtId="0" fontId="1" fillId="0" borderId="35" xfId="0" applyFont="1" applyBorder="1" applyAlignment="1" applyProtection="1">
      <alignment horizontal="center" vertical="center" wrapText="1"/>
      <protection hidden="1"/>
    </xf>
    <xf numFmtId="0" fontId="1" fillId="0" borderId="39" xfId="0" applyFont="1" applyBorder="1" applyAlignment="1" applyProtection="1">
      <alignment horizontal="center" vertical="center" wrapText="1"/>
      <protection hidden="1"/>
    </xf>
    <xf numFmtId="0" fontId="2" fillId="0" borderId="35" xfId="0" applyFont="1" applyBorder="1" applyAlignment="1" applyProtection="1">
      <alignment horizontal="center" vertical="center" wrapText="1"/>
      <protection hidden="1"/>
    </xf>
    <xf numFmtId="0" fontId="1" fillId="0" borderId="18" xfId="0" applyFont="1" applyBorder="1" applyAlignment="1" applyProtection="1">
      <alignment horizontal="left" vertical="center" wrapText="1"/>
      <protection hidden="1"/>
    </xf>
    <xf numFmtId="0" fontId="1" fillId="14" borderId="18" xfId="0" applyFont="1" applyFill="1" applyBorder="1" applyAlignment="1" applyProtection="1">
      <alignment horizontal="center" vertical="center"/>
      <protection hidden="1"/>
    </xf>
    <xf numFmtId="0" fontId="1" fillId="0" borderId="36" xfId="0" applyFont="1" applyBorder="1" applyAlignment="1" applyProtection="1">
      <alignment horizontal="left" vertical="center" wrapText="1"/>
      <protection hidden="1"/>
    </xf>
    <xf numFmtId="0" fontId="1" fillId="0" borderId="37" xfId="0" applyFont="1" applyBorder="1" applyAlignment="1" applyProtection="1">
      <alignment horizontal="left" vertical="center" wrapText="1"/>
      <protection hidden="1"/>
    </xf>
    <xf numFmtId="0" fontId="1" fillId="0" borderId="38" xfId="0" applyFont="1" applyBorder="1" applyAlignment="1" applyProtection="1">
      <alignment horizontal="left" vertical="center" wrapText="1"/>
      <protection hidden="1"/>
    </xf>
    <xf numFmtId="0" fontId="4" fillId="14" borderId="18" xfId="0" applyFont="1" applyFill="1" applyBorder="1" applyAlignment="1" applyProtection="1">
      <alignment horizontal="center" vertical="center" wrapText="1"/>
      <protection hidden="1"/>
    </xf>
    <xf numFmtId="0" fontId="4" fillId="14" borderId="35" xfId="0" applyFont="1" applyFill="1" applyBorder="1" applyAlignment="1" applyProtection="1">
      <alignment horizontal="center" vertical="center" wrapText="1"/>
      <protection locked="0"/>
    </xf>
    <xf numFmtId="0" fontId="4" fillId="14" borderId="39" xfId="0" applyFont="1" applyFill="1" applyBorder="1" applyAlignment="1" applyProtection="1">
      <alignment horizontal="center" vertical="center" wrapText="1"/>
      <protection locked="0"/>
    </xf>
    <xf numFmtId="0" fontId="4" fillId="14" borderId="19" xfId="0" applyFont="1" applyFill="1" applyBorder="1" applyAlignment="1" applyProtection="1">
      <alignment horizontal="center" vertical="center" wrapText="1"/>
      <protection locked="0"/>
    </xf>
    <xf numFmtId="0" fontId="4" fillId="14" borderId="35" xfId="0" applyFont="1" applyFill="1" applyBorder="1" applyAlignment="1" applyProtection="1">
      <alignment horizontal="center" vertical="center" wrapText="1"/>
      <protection hidden="1"/>
    </xf>
    <xf numFmtId="0" fontId="4" fillId="14" borderId="39" xfId="0" applyFont="1" applyFill="1" applyBorder="1" applyAlignment="1" applyProtection="1">
      <alignment horizontal="center" vertical="center" wrapText="1"/>
      <protection hidden="1"/>
    </xf>
    <xf numFmtId="0" fontId="4" fillId="14" borderId="19" xfId="0" applyFont="1" applyFill="1" applyBorder="1" applyAlignment="1" applyProtection="1">
      <alignment horizontal="center" vertical="center" wrapText="1"/>
      <protection hidden="1"/>
    </xf>
    <xf numFmtId="0" fontId="4" fillId="0" borderId="36" xfId="0" applyFont="1" applyBorder="1" applyAlignment="1" applyProtection="1">
      <alignment horizontal="left" vertical="center"/>
      <protection hidden="1"/>
    </xf>
    <xf numFmtId="0" fontId="4" fillId="0" borderId="37" xfId="0" applyFont="1" applyBorder="1" applyAlignment="1" applyProtection="1">
      <alignment horizontal="left" vertical="center"/>
      <protection hidden="1"/>
    </xf>
    <xf numFmtId="0" fontId="4" fillId="0" borderId="38" xfId="0" applyFont="1" applyBorder="1" applyAlignment="1" applyProtection="1">
      <alignment horizontal="left" vertical="center"/>
      <protection hidden="1"/>
    </xf>
    <xf numFmtId="0" fontId="4" fillId="19" borderId="35" xfId="0" applyFont="1" applyFill="1" applyBorder="1" applyAlignment="1" applyProtection="1">
      <alignment horizontal="center" vertical="center" textRotation="90" wrapText="1"/>
      <protection hidden="1"/>
    </xf>
    <xf numFmtId="0" fontId="4" fillId="19" borderId="19" xfId="0" applyFont="1" applyFill="1" applyBorder="1" applyAlignment="1" applyProtection="1">
      <alignment horizontal="center" vertical="center" textRotation="90" wrapText="1"/>
      <protection hidden="1"/>
    </xf>
    <xf numFmtId="0" fontId="41" fillId="14" borderId="35" xfId="0" applyFont="1" applyFill="1" applyBorder="1" applyAlignment="1" applyProtection="1">
      <alignment horizontal="center" vertical="center" wrapText="1"/>
      <protection hidden="1"/>
    </xf>
    <xf numFmtId="0" fontId="41" fillId="14" borderId="19" xfId="0" applyFont="1" applyFill="1" applyBorder="1" applyAlignment="1" applyProtection="1">
      <alignment horizontal="center" vertical="center" wrapText="1"/>
      <protection hidden="1"/>
    </xf>
    <xf numFmtId="14" fontId="28" fillId="0" borderId="36" xfId="0" applyNumberFormat="1" applyFont="1" applyBorder="1" applyAlignment="1" applyProtection="1">
      <alignment horizontal="left" vertical="center" wrapText="1"/>
      <protection hidden="1"/>
    </xf>
    <xf numFmtId="0" fontId="28" fillId="0" borderId="38" xfId="0" applyFont="1" applyBorder="1" applyAlignment="1" applyProtection="1">
      <alignment horizontal="left" vertical="center" wrapText="1"/>
      <protection hidden="1"/>
    </xf>
    <xf numFmtId="0" fontId="4" fillId="14" borderId="36" xfId="0" applyFont="1" applyFill="1" applyBorder="1" applyAlignment="1" applyProtection="1">
      <alignment horizontal="center" vertical="center" wrapText="1"/>
      <protection hidden="1"/>
    </xf>
    <xf numFmtId="0" fontId="4" fillId="14" borderId="37" xfId="0" applyFont="1" applyFill="1" applyBorder="1" applyAlignment="1" applyProtection="1">
      <alignment horizontal="center" vertical="center" wrapText="1"/>
      <protection hidden="1"/>
    </xf>
    <xf numFmtId="0" fontId="4" fillId="14" borderId="38" xfId="0" applyFont="1" applyFill="1" applyBorder="1" applyAlignment="1" applyProtection="1">
      <alignment horizontal="center" vertical="center" wrapText="1"/>
      <protection hidden="1"/>
    </xf>
    <xf numFmtId="0" fontId="4" fillId="14" borderId="35" xfId="0" applyFont="1" applyFill="1" applyBorder="1" applyAlignment="1" applyProtection="1">
      <alignment horizontal="center" vertical="center" textRotation="90" wrapText="1"/>
      <protection hidden="1"/>
    </xf>
    <xf numFmtId="0" fontId="4" fillId="14" borderId="19" xfId="0" applyFont="1" applyFill="1" applyBorder="1" applyAlignment="1" applyProtection="1">
      <alignment horizontal="center" vertical="center" textRotation="90" wrapText="1"/>
      <protection hidden="1"/>
    </xf>
    <xf numFmtId="0" fontId="43" fillId="18" borderId="36" xfId="0" applyFont="1" applyFill="1" applyBorder="1" applyAlignment="1" applyProtection="1">
      <alignment horizontal="center" vertical="center"/>
      <protection hidden="1"/>
    </xf>
    <xf numFmtId="0" fontId="43" fillId="18" borderId="37" xfId="0" applyFont="1" applyFill="1" applyBorder="1" applyAlignment="1" applyProtection="1">
      <alignment horizontal="center" vertical="center"/>
      <protection hidden="1"/>
    </xf>
    <xf numFmtId="0" fontId="43" fillId="18" borderId="38" xfId="0" applyFont="1" applyFill="1" applyBorder="1" applyAlignment="1" applyProtection="1">
      <alignment horizontal="center" vertical="center"/>
      <protection hidden="1"/>
    </xf>
    <xf numFmtId="0" fontId="4" fillId="19" borderId="18" xfId="0" applyFont="1" applyFill="1" applyBorder="1" applyAlignment="1" applyProtection="1">
      <alignment horizontal="center" vertical="center"/>
      <protection hidden="1"/>
    </xf>
    <xf numFmtId="0" fontId="4" fillId="14" borderId="37" xfId="0" applyFont="1" applyFill="1" applyBorder="1" applyAlignment="1" applyProtection="1">
      <alignment horizontal="center" vertical="center"/>
      <protection hidden="1"/>
    </xf>
    <xf numFmtId="0" fontId="28" fillId="0" borderId="36" xfId="0" applyFont="1" applyBorder="1" applyAlignment="1" applyProtection="1">
      <alignment horizontal="left" vertical="center" wrapText="1"/>
      <protection hidden="1"/>
    </xf>
    <xf numFmtId="0" fontId="52" fillId="14" borderId="18" xfId="0" applyFont="1" applyFill="1" applyBorder="1" applyAlignment="1" applyProtection="1">
      <alignment horizontal="center" vertical="center"/>
      <protection hidden="1"/>
    </xf>
    <xf numFmtId="0" fontId="4" fillId="14" borderId="18" xfId="0" applyFont="1" applyFill="1" applyBorder="1" applyAlignment="1" applyProtection="1">
      <alignment horizontal="center" vertical="center"/>
      <protection hidden="1"/>
    </xf>
    <xf numFmtId="0" fontId="28" fillId="0" borderId="18" xfId="0" applyFont="1" applyBorder="1" applyAlignment="1" applyProtection="1">
      <alignment horizontal="left" vertical="center" wrapText="1"/>
      <protection hidden="1"/>
    </xf>
    <xf numFmtId="0" fontId="28" fillId="0" borderId="44" xfId="0" applyFont="1" applyBorder="1" applyAlignment="1" applyProtection="1">
      <alignment horizontal="left" vertical="center" wrapText="1"/>
      <protection hidden="1"/>
    </xf>
    <xf numFmtId="0" fontId="28" fillId="0" borderId="41" xfId="0" applyFont="1" applyBorder="1" applyAlignment="1" applyProtection="1">
      <alignment horizontal="left" vertical="center" wrapText="1"/>
      <protection hidden="1"/>
    </xf>
    <xf numFmtId="0" fontId="28" fillId="0" borderId="45" xfId="0" applyFont="1" applyBorder="1" applyAlignment="1" applyProtection="1">
      <alignment horizontal="left" vertical="center" wrapText="1"/>
      <protection hidden="1"/>
    </xf>
    <xf numFmtId="0" fontId="28" fillId="0" borderId="43" xfId="0" applyFont="1" applyBorder="1" applyAlignment="1" applyProtection="1">
      <alignment horizontal="left" vertical="center" wrapText="1"/>
      <protection hidden="1"/>
    </xf>
    <xf numFmtId="0" fontId="1" fillId="0" borderId="0" xfId="0" applyFont="1" applyAlignment="1" applyProtection="1">
      <alignment horizontal="center"/>
      <protection hidden="1"/>
    </xf>
    <xf numFmtId="0" fontId="1" fillId="0" borderId="42" xfId="0" applyFont="1" applyBorder="1" applyAlignment="1" applyProtection="1">
      <alignment horizontal="center"/>
      <protection hidden="1"/>
    </xf>
    <xf numFmtId="0" fontId="1" fillId="0" borderId="34" xfId="0" applyFont="1" applyBorder="1" applyAlignment="1" applyProtection="1">
      <alignment horizontal="center"/>
      <protection hidden="1"/>
    </xf>
    <xf numFmtId="0" fontId="1" fillId="0" borderId="43" xfId="0" applyFont="1" applyBorder="1" applyAlignment="1" applyProtection="1">
      <alignment horizontal="center"/>
      <protection hidden="1"/>
    </xf>
    <xf numFmtId="0" fontId="53" fillId="14" borderId="33" xfId="0" applyFont="1" applyFill="1" applyBorder="1" applyAlignment="1" applyProtection="1">
      <alignment horizontal="center" vertical="center"/>
      <protection hidden="1"/>
    </xf>
    <xf numFmtId="0" fontId="53" fillId="14" borderId="41" xfId="0" applyFont="1" applyFill="1" applyBorder="1" applyAlignment="1" applyProtection="1">
      <alignment horizontal="center" vertical="center"/>
      <protection hidden="1"/>
    </xf>
    <xf numFmtId="0" fontId="53" fillId="14" borderId="34" xfId="0" applyFont="1" applyFill="1" applyBorder="1" applyAlignment="1" applyProtection="1">
      <alignment horizontal="center" vertical="center"/>
      <protection hidden="1"/>
    </xf>
    <xf numFmtId="0" fontId="53" fillId="14" borderId="43" xfId="0" applyFont="1" applyFill="1" applyBorder="1" applyAlignment="1" applyProtection="1">
      <alignment horizontal="center" vertical="center"/>
      <protection hidden="1"/>
    </xf>
    <xf numFmtId="0" fontId="53" fillId="14" borderId="36" xfId="0" applyFont="1" applyFill="1" applyBorder="1" applyAlignment="1" applyProtection="1">
      <alignment horizontal="center" vertical="center"/>
      <protection hidden="1"/>
    </xf>
    <xf numFmtId="0" fontId="53" fillId="14" borderId="37" xfId="0" applyFont="1" applyFill="1" applyBorder="1" applyAlignment="1" applyProtection="1">
      <alignment horizontal="center" vertical="center"/>
      <protection hidden="1"/>
    </xf>
    <xf numFmtId="0" fontId="53" fillId="14" borderId="38" xfId="0" applyFont="1" applyFill="1" applyBorder="1" applyAlignment="1" applyProtection="1">
      <alignment horizontal="center" vertical="center"/>
      <protection hidden="1"/>
    </xf>
    <xf numFmtId="0" fontId="4" fillId="14" borderId="18" xfId="0" applyFont="1" applyFill="1" applyBorder="1" applyAlignment="1" applyProtection="1">
      <alignment horizontal="center" vertical="center" textRotation="90"/>
      <protection hidden="1"/>
    </xf>
    <xf numFmtId="0" fontId="4" fillId="14" borderId="18" xfId="0" applyFont="1" applyFill="1" applyBorder="1" applyAlignment="1" applyProtection="1">
      <alignment horizontal="center" vertical="center" textRotation="90" wrapText="1"/>
      <protection hidden="1"/>
    </xf>
    <xf numFmtId="0" fontId="4" fillId="14" borderId="37" xfId="0" applyFont="1" applyFill="1" applyBorder="1" applyAlignment="1" applyProtection="1">
      <alignment horizontal="center"/>
      <protection hidden="1"/>
    </xf>
    <xf numFmtId="0" fontId="53" fillId="0" borderId="18" xfId="0" applyFont="1" applyBorder="1" applyAlignment="1" applyProtection="1">
      <alignment horizontal="center" vertical="center"/>
      <protection hidden="1"/>
    </xf>
    <xf numFmtId="0" fontId="4" fillId="14" borderId="39" xfId="0" applyFont="1" applyFill="1" applyBorder="1" applyAlignment="1" applyProtection="1">
      <alignment horizontal="center" vertical="center"/>
      <protection hidden="1"/>
    </xf>
    <xf numFmtId="0" fontId="4" fillId="14" borderId="19" xfId="0" applyFont="1" applyFill="1" applyBorder="1" applyAlignment="1" applyProtection="1">
      <alignment horizontal="center" vertical="center"/>
      <protection hidden="1"/>
    </xf>
    <xf numFmtId="0" fontId="1" fillId="3" borderId="18" xfId="0" applyFont="1" applyFill="1" applyBorder="1" applyAlignment="1" applyProtection="1">
      <alignment horizontal="left" vertical="top" wrapText="1"/>
      <protection locked="0"/>
    </xf>
    <xf numFmtId="0" fontId="4" fillId="3" borderId="18" xfId="0" applyFont="1" applyFill="1" applyBorder="1" applyAlignment="1" applyProtection="1">
      <alignment horizontal="left" vertical="top" wrapText="1"/>
      <protection locked="0"/>
    </xf>
    <xf numFmtId="0" fontId="21" fillId="0" borderId="0" xfId="0" applyFont="1" applyAlignment="1">
      <alignment horizontal="center" vertical="center" wrapText="1"/>
    </xf>
    <xf numFmtId="0" fontId="18" fillId="5" borderId="4" xfId="0" applyFont="1" applyFill="1" applyBorder="1" applyAlignment="1" applyProtection="1">
      <alignment horizontal="center" wrapText="1" readingOrder="1"/>
      <protection hidden="1"/>
    </xf>
    <xf numFmtId="0" fontId="18" fillId="5" borderId="0" xfId="0" applyFont="1" applyFill="1" applyAlignment="1" applyProtection="1">
      <alignment horizontal="center" wrapText="1" readingOrder="1"/>
      <protection hidden="1"/>
    </xf>
    <xf numFmtId="0" fontId="18" fillId="5" borderId="5" xfId="0" applyFont="1" applyFill="1" applyBorder="1" applyAlignment="1" applyProtection="1">
      <alignment horizontal="center" wrapText="1" readingOrder="1"/>
      <protection hidden="1"/>
    </xf>
    <xf numFmtId="0" fontId="18" fillId="5" borderId="6" xfId="0" applyFont="1" applyFill="1" applyBorder="1" applyAlignment="1" applyProtection="1">
      <alignment horizontal="center" wrapText="1" readingOrder="1"/>
      <protection hidden="1"/>
    </xf>
    <xf numFmtId="0" fontId="18" fillId="5" borderId="8" xfId="0" applyFont="1" applyFill="1" applyBorder="1" applyAlignment="1" applyProtection="1">
      <alignment horizontal="center" wrapText="1" readingOrder="1"/>
      <protection hidden="1"/>
    </xf>
    <xf numFmtId="0" fontId="18" fillId="5" borderId="7" xfId="0" applyFont="1" applyFill="1" applyBorder="1" applyAlignment="1" applyProtection="1">
      <alignment horizontal="center" wrapText="1" readingOrder="1"/>
      <protection hidden="1"/>
    </xf>
    <xf numFmtId="0" fontId="18" fillId="5" borderId="2" xfId="0" applyFont="1" applyFill="1" applyBorder="1" applyAlignment="1" applyProtection="1">
      <alignment horizontal="center" wrapText="1" readingOrder="1"/>
      <protection hidden="1"/>
    </xf>
    <xf numFmtId="0" fontId="18" fillId="5" borderId="9" xfId="0" applyFont="1" applyFill="1" applyBorder="1" applyAlignment="1" applyProtection="1">
      <alignment horizontal="center" wrapText="1" readingOrder="1"/>
      <protection hidden="1"/>
    </xf>
    <xf numFmtId="0" fontId="18" fillId="5" borderId="3" xfId="0" applyFont="1" applyFill="1" applyBorder="1" applyAlignment="1" applyProtection="1">
      <alignment horizontal="center" wrapText="1" readingOrder="1"/>
      <protection hidden="1"/>
    </xf>
    <xf numFmtId="0" fontId="18" fillId="13" borderId="4" xfId="0" applyFont="1" applyFill="1" applyBorder="1" applyAlignment="1" applyProtection="1">
      <alignment horizontal="center" wrapText="1" readingOrder="1"/>
      <protection hidden="1"/>
    </xf>
    <xf numFmtId="0" fontId="18" fillId="13" borderId="0" xfId="0" applyFont="1" applyFill="1" applyAlignment="1" applyProtection="1">
      <alignment horizontal="center" wrapText="1" readingOrder="1"/>
      <protection hidden="1"/>
    </xf>
    <xf numFmtId="0" fontId="18" fillId="13" borderId="5" xfId="0" applyFont="1" applyFill="1" applyBorder="1" applyAlignment="1" applyProtection="1">
      <alignment horizontal="center" wrapText="1" readingOrder="1"/>
      <protection hidden="1"/>
    </xf>
    <xf numFmtId="0" fontId="18" fillId="13" borderId="6" xfId="0" applyFont="1" applyFill="1" applyBorder="1" applyAlignment="1" applyProtection="1">
      <alignment horizontal="center" wrapText="1" readingOrder="1"/>
      <protection hidden="1"/>
    </xf>
    <xf numFmtId="0" fontId="18" fillId="13" borderId="8" xfId="0" applyFont="1" applyFill="1" applyBorder="1" applyAlignment="1" applyProtection="1">
      <alignment horizontal="center" wrapText="1" readingOrder="1"/>
      <protection hidden="1"/>
    </xf>
    <xf numFmtId="0" fontId="18" fillId="13" borderId="7" xfId="0" applyFont="1" applyFill="1" applyBorder="1" applyAlignment="1" applyProtection="1">
      <alignment horizontal="center" wrapText="1" readingOrder="1"/>
      <protection hidden="1"/>
    </xf>
    <xf numFmtId="0" fontId="18" fillId="13" borderId="2" xfId="0" applyFont="1" applyFill="1" applyBorder="1" applyAlignment="1" applyProtection="1">
      <alignment horizontal="center" wrapText="1" readingOrder="1"/>
      <protection hidden="1"/>
    </xf>
    <xf numFmtId="0" fontId="18" fillId="13" borderId="9" xfId="0" applyFont="1" applyFill="1" applyBorder="1" applyAlignment="1" applyProtection="1">
      <alignment horizontal="center" wrapText="1" readingOrder="1"/>
      <protection hidden="1"/>
    </xf>
    <xf numFmtId="0" fontId="18" fillId="13" borderId="3" xfId="0" applyFont="1" applyFill="1" applyBorder="1" applyAlignment="1" applyProtection="1">
      <alignment horizontal="center" wrapText="1" readingOrder="1"/>
      <protection hidden="1"/>
    </xf>
    <xf numFmtId="0" fontId="18" fillId="12" borderId="4" xfId="0" applyFont="1" applyFill="1" applyBorder="1" applyAlignment="1" applyProtection="1">
      <alignment horizontal="center" wrapText="1" readingOrder="1"/>
      <protection hidden="1"/>
    </xf>
    <xf numFmtId="0" fontId="18" fillId="12" borderId="0" xfId="0" applyFont="1" applyFill="1" applyAlignment="1" applyProtection="1">
      <alignment horizontal="center" wrapText="1" readingOrder="1"/>
      <protection hidden="1"/>
    </xf>
    <xf numFmtId="0" fontId="18" fillId="12" borderId="5" xfId="0" applyFont="1" applyFill="1" applyBorder="1" applyAlignment="1" applyProtection="1">
      <alignment horizontal="center" wrapText="1" readingOrder="1"/>
      <protection hidden="1"/>
    </xf>
    <xf numFmtId="0" fontId="18" fillId="12" borderId="6" xfId="0" applyFont="1" applyFill="1" applyBorder="1" applyAlignment="1" applyProtection="1">
      <alignment horizontal="center" wrapText="1" readingOrder="1"/>
      <protection hidden="1"/>
    </xf>
    <xf numFmtId="0" fontId="18" fillId="12" borderId="8" xfId="0" applyFont="1" applyFill="1" applyBorder="1" applyAlignment="1" applyProtection="1">
      <alignment horizontal="center" wrapText="1" readingOrder="1"/>
      <protection hidden="1"/>
    </xf>
    <xf numFmtId="0" fontId="18" fillId="12" borderId="7" xfId="0" applyFont="1" applyFill="1" applyBorder="1" applyAlignment="1" applyProtection="1">
      <alignment horizontal="center" wrapText="1" readingOrder="1"/>
      <protection hidden="1"/>
    </xf>
    <xf numFmtId="0" fontId="18" fillId="12" borderId="2" xfId="0" applyFont="1" applyFill="1" applyBorder="1" applyAlignment="1" applyProtection="1">
      <alignment horizontal="center" wrapText="1" readingOrder="1"/>
      <protection hidden="1"/>
    </xf>
    <xf numFmtId="0" fontId="18" fillId="12" borderId="9" xfId="0" applyFont="1" applyFill="1" applyBorder="1" applyAlignment="1" applyProtection="1">
      <alignment horizontal="center" wrapText="1" readingOrder="1"/>
      <protection hidden="1"/>
    </xf>
    <xf numFmtId="0" fontId="18" fillId="12" borderId="3" xfId="0" applyFont="1" applyFill="1" applyBorder="1" applyAlignment="1" applyProtection="1">
      <alignment horizontal="center" wrapText="1" readingOrder="1"/>
      <protection hidden="1"/>
    </xf>
    <xf numFmtId="0" fontId="18" fillId="11" borderId="4" xfId="0" applyFont="1" applyFill="1" applyBorder="1" applyAlignment="1" applyProtection="1">
      <alignment horizontal="center" vertical="center" wrapText="1" readingOrder="1"/>
      <protection hidden="1"/>
    </xf>
    <xf numFmtId="0" fontId="18" fillId="11" borderId="0" xfId="0" applyFont="1" applyFill="1" applyAlignment="1" applyProtection="1">
      <alignment horizontal="center" vertical="center" wrapText="1" readingOrder="1"/>
      <protection hidden="1"/>
    </xf>
    <xf numFmtId="0" fontId="18" fillId="11" borderId="5" xfId="0" applyFont="1" applyFill="1" applyBorder="1" applyAlignment="1" applyProtection="1">
      <alignment horizontal="center" vertical="center" wrapText="1" readingOrder="1"/>
      <protection hidden="1"/>
    </xf>
    <xf numFmtId="0" fontId="18" fillId="11" borderId="6" xfId="0" applyFont="1" applyFill="1" applyBorder="1" applyAlignment="1" applyProtection="1">
      <alignment horizontal="center" vertical="center" wrapText="1" readingOrder="1"/>
      <protection hidden="1"/>
    </xf>
    <xf numFmtId="0" fontId="18" fillId="11" borderId="8" xfId="0" applyFont="1" applyFill="1" applyBorder="1" applyAlignment="1" applyProtection="1">
      <alignment horizontal="center" vertical="center" wrapText="1" readingOrder="1"/>
      <protection hidden="1"/>
    </xf>
    <xf numFmtId="0" fontId="18" fillId="11" borderId="7" xfId="0" applyFont="1" applyFill="1" applyBorder="1" applyAlignment="1" applyProtection="1">
      <alignment horizontal="center" vertical="center" wrapText="1" readingOrder="1"/>
      <protection hidden="1"/>
    </xf>
    <xf numFmtId="0" fontId="18" fillId="11" borderId="2" xfId="0" applyFont="1" applyFill="1" applyBorder="1" applyAlignment="1" applyProtection="1">
      <alignment horizontal="center" vertical="center" wrapText="1" readingOrder="1"/>
      <protection hidden="1"/>
    </xf>
    <xf numFmtId="0" fontId="18" fillId="11" borderId="9" xfId="0" applyFont="1" applyFill="1" applyBorder="1" applyAlignment="1" applyProtection="1">
      <alignment horizontal="center" vertical="center" wrapText="1" readingOrder="1"/>
      <protection hidden="1"/>
    </xf>
    <xf numFmtId="0" fontId="18" fillId="11" borderId="3" xfId="0" applyFont="1" applyFill="1" applyBorder="1" applyAlignment="1" applyProtection="1">
      <alignment horizontal="center" vertical="center" wrapText="1" readingOrder="1"/>
      <protection hidden="1"/>
    </xf>
    <xf numFmtId="0" fontId="17" fillId="10" borderId="0" xfId="0" applyFont="1" applyFill="1" applyAlignment="1">
      <alignment horizontal="center" vertical="center" wrapText="1" readingOrder="1"/>
    </xf>
    <xf numFmtId="0" fontId="16" fillId="0" borderId="2" xfId="0" applyFont="1" applyBorder="1" applyAlignment="1">
      <alignment horizontal="center" vertical="center" wrapText="1"/>
    </xf>
    <xf numFmtId="0" fontId="16" fillId="0" borderId="9" xfId="0" applyFont="1" applyBorder="1" applyAlignment="1">
      <alignment horizontal="center" vertical="center"/>
    </xf>
    <xf numFmtId="0" fontId="16" fillId="0" borderId="3" xfId="0" applyFont="1" applyBorder="1" applyAlignment="1">
      <alignment horizontal="center" vertical="center"/>
    </xf>
    <xf numFmtId="0" fontId="16" fillId="0" borderId="4" xfId="0" applyFont="1" applyBorder="1" applyAlignment="1">
      <alignment horizontal="center" vertical="center"/>
    </xf>
    <xf numFmtId="0" fontId="16" fillId="0" borderId="0" xfId="0" applyFont="1" applyAlignment="1">
      <alignment horizontal="center" vertical="center"/>
    </xf>
    <xf numFmtId="0" fontId="16" fillId="0" borderId="5" xfId="0" applyFont="1" applyBorder="1" applyAlignment="1">
      <alignment horizontal="center" vertical="center"/>
    </xf>
    <xf numFmtId="0" fontId="16" fillId="0" borderId="6" xfId="0" applyFont="1" applyBorder="1" applyAlignment="1">
      <alignment horizontal="center" vertical="center"/>
    </xf>
    <xf numFmtId="0" fontId="16" fillId="0" borderId="8" xfId="0" applyFont="1" applyBorder="1" applyAlignment="1">
      <alignment horizontal="center" vertical="center"/>
    </xf>
    <xf numFmtId="0" fontId="16" fillId="0" borderId="7" xfId="0" applyFont="1" applyBorder="1" applyAlignment="1">
      <alignment horizontal="center" vertical="center"/>
    </xf>
    <xf numFmtId="0" fontId="16" fillId="0" borderId="9" xfId="0" applyFont="1" applyBorder="1" applyAlignment="1">
      <alignment horizontal="center" vertical="center" wrapText="1"/>
    </xf>
    <xf numFmtId="0" fontId="17" fillId="10" borderId="0" xfId="0" applyFont="1" applyFill="1" applyAlignment="1">
      <alignment horizontal="center" vertical="center" textRotation="90" wrapText="1" readingOrder="1"/>
    </xf>
    <xf numFmtId="0" fontId="17" fillId="10" borderId="5" xfId="0" applyFont="1" applyFill="1" applyBorder="1" applyAlignment="1">
      <alignment horizontal="center" vertical="center" textRotation="90" wrapText="1" readingOrder="1"/>
    </xf>
    <xf numFmtId="0" fontId="19" fillId="12" borderId="10" xfId="0" applyFont="1" applyFill="1" applyBorder="1" applyAlignment="1">
      <alignment horizontal="center" vertical="center" wrapText="1" readingOrder="1"/>
    </xf>
    <xf numFmtId="0" fontId="19" fillId="12" borderId="11" xfId="0" applyFont="1" applyFill="1" applyBorder="1" applyAlignment="1">
      <alignment horizontal="center" vertical="center" wrapText="1" readingOrder="1"/>
    </xf>
    <xf numFmtId="0" fontId="19" fillId="12" borderId="12" xfId="0" applyFont="1" applyFill="1" applyBorder="1" applyAlignment="1">
      <alignment horizontal="center" vertical="center" wrapText="1" readingOrder="1"/>
    </xf>
    <xf numFmtId="0" fontId="19" fillId="12" borderId="13" xfId="0" applyFont="1" applyFill="1" applyBorder="1" applyAlignment="1">
      <alignment horizontal="center" vertical="center" wrapText="1" readingOrder="1"/>
    </xf>
    <xf numFmtId="0" fontId="19" fillId="12" borderId="0" xfId="0" applyFont="1" applyFill="1" applyAlignment="1">
      <alignment horizontal="center" vertical="center" wrapText="1" readingOrder="1"/>
    </xf>
    <xf numFmtId="0" fontId="19" fillId="12" borderId="14" xfId="0" applyFont="1" applyFill="1" applyBorder="1" applyAlignment="1">
      <alignment horizontal="center" vertical="center" wrapText="1" readingOrder="1"/>
    </xf>
    <xf numFmtId="0" fontId="19" fillId="12" borderId="15" xfId="0" applyFont="1" applyFill="1" applyBorder="1" applyAlignment="1">
      <alignment horizontal="center" vertical="center" wrapText="1" readingOrder="1"/>
    </xf>
    <xf numFmtId="0" fontId="19" fillId="12" borderId="16" xfId="0" applyFont="1" applyFill="1" applyBorder="1" applyAlignment="1">
      <alignment horizontal="center" vertical="center" wrapText="1" readingOrder="1"/>
    </xf>
    <xf numFmtId="0" fontId="19" fillId="12" borderId="17" xfId="0" applyFont="1" applyFill="1" applyBorder="1" applyAlignment="1">
      <alignment horizontal="center" vertical="center" wrapText="1" readingOrder="1"/>
    </xf>
    <xf numFmtId="0" fontId="19" fillId="11" borderId="10" xfId="0" applyFont="1" applyFill="1" applyBorder="1" applyAlignment="1">
      <alignment horizontal="center" vertical="center" wrapText="1" readingOrder="1"/>
    </xf>
    <xf numFmtId="0" fontId="19" fillId="11" borderId="11" xfId="0" applyFont="1" applyFill="1" applyBorder="1" applyAlignment="1">
      <alignment horizontal="center" vertical="center" wrapText="1" readingOrder="1"/>
    </xf>
    <xf numFmtId="0" fontId="19" fillId="11" borderId="12" xfId="0" applyFont="1" applyFill="1" applyBorder="1" applyAlignment="1">
      <alignment horizontal="center" vertical="center" wrapText="1" readingOrder="1"/>
    </xf>
    <xf numFmtId="0" fontId="19" fillId="11" borderId="13" xfId="0" applyFont="1" applyFill="1" applyBorder="1" applyAlignment="1">
      <alignment horizontal="center" vertical="center" wrapText="1" readingOrder="1"/>
    </xf>
    <xf numFmtId="0" fontId="19" fillId="11" borderId="0" xfId="0" applyFont="1" applyFill="1" applyAlignment="1">
      <alignment horizontal="center" vertical="center" wrapText="1" readingOrder="1"/>
    </xf>
    <xf numFmtId="0" fontId="19" fillId="11" borderId="14" xfId="0" applyFont="1" applyFill="1" applyBorder="1" applyAlignment="1">
      <alignment horizontal="center" vertical="center" wrapText="1" readingOrder="1"/>
    </xf>
    <xf numFmtId="0" fontId="19" fillId="11" borderId="15" xfId="0" applyFont="1" applyFill="1" applyBorder="1" applyAlignment="1">
      <alignment horizontal="center" vertical="center" wrapText="1" readingOrder="1"/>
    </xf>
    <xf numFmtId="0" fontId="19" fillId="11" borderId="16" xfId="0" applyFont="1" applyFill="1" applyBorder="1" applyAlignment="1">
      <alignment horizontal="center" vertical="center" wrapText="1" readingOrder="1"/>
    </xf>
    <xf numFmtId="0" fontId="19" fillId="11" borderId="17" xfId="0" applyFont="1" applyFill="1" applyBorder="1" applyAlignment="1">
      <alignment horizontal="center" vertical="center" wrapText="1" readingOrder="1"/>
    </xf>
    <xf numFmtId="0" fontId="19" fillId="13" borderId="10" xfId="0" applyFont="1" applyFill="1" applyBorder="1" applyAlignment="1">
      <alignment horizontal="center" vertical="center" wrapText="1" readingOrder="1"/>
    </xf>
    <xf numFmtId="0" fontId="19" fillId="13" borderId="11" xfId="0" applyFont="1" applyFill="1" applyBorder="1" applyAlignment="1">
      <alignment horizontal="center" vertical="center" wrapText="1" readingOrder="1"/>
    </xf>
    <xf numFmtId="0" fontId="19" fillId="13" borderId="12" xfId="0" applyFont="1" applyFill="1" applyBorder="1" applyAlignment="1">
      <alignment horizontal="center" vertical="center" wrapText="1" readingOrder="1"/>
    </xf>
    <xf numFmtId="0" fontId="19" fillId="13" borderId="13" xfId="0" applyFont="1" applyFill="1" applyBorder="1" applyAlignment="1">
      <alignment horizontal="center" vertical="center" wrapText="1" readingOrder="1"/>
    </xf>
    <xf numFmtId="0" fontId="19" fillId="13" borderId="0" xfId="0" applyFont="1" applyFill="1" applyAlignment="1">
      <alignment horizontal="center" vertical="center" wrapText="1" readingOrder="1"/>
    </xf>
    <xf numFmtId="0" fontId="19" fillId="13" borderId="14" xfId="0" applyFont="1" applyFill="1" applyBorder="1" applyAlignment="1">
      <alignment horizontal="center" vertical="center" wrapText="1" readingOrder="1"/>
    </xf>
    <xf numFmtId="0" fontId="19" fillId="13" borderId="15" xfId="0" applyFont="1" applyFill="1" applyBorder="1" applyAlignment="1">
      <alignment horizontal="center" vertical="center" wrapText="1" readingOrder="1"/>
    </xf>
    <xf numFmtId="0" fontId="19" fillId="13" borderId="16" xfId="0" applyFont="1" applyFill="1" applyBorder="1" applyAlignment="1">
      <alignment horizontal="center" vertical="center" wrapText="1" readingOrder="1"/>
    </xf>
    <xf numFmtId="0" fontId="19" fillId="13" borderId="17" xfId="0" applyFont="1" applyFill="1" applyBorder="1" applyAlignment="1">
      <alignment horizontal="center" vertical="center" wrapText="1" readingOrder="1"/>
    </xf>
    <xf numFmtId="0" fontId="19" fillId="5" borderId="10" xfId="0" applyFont="1" applyFill="1" applyBorder="1" applyAlignment="1">
      <alignment horizontal="center" vertical="center" wrapText="1" readingOrder="1"/>
    </xf>
    <xf numFmtId="0" fontId="19" fillId="5" borderId="11" xfId="0" applyFont="1" applyFill="1" applyBorder="1" applyAlignment="1">
      <alignment horizontal="center" vertical="center" wrapText="1" readingOrder="1"/>
    </xf>
    <xf numFmtId="0" fontId="19" fillId="5" borderId="12" xfId="0" applyFont="1" applyFill="1" applyBorder="1" applyAlignment="1">
      <alignment horizontal="center" vertical="center" wrapText="1" readingOrder="1"/>
    </xf>
    <xf numFmtId="0" fontId="19" fillId="5" borderId="13" xfId="0" applyFont="1" applyFill="1" applyBorder="1" applyAlignment="1">
      <alignment horizontal="center" vertical="center" wrapText="1" readingOrder="1"/>
    </xf>
    <xf numFmtId="0" fontId="19" fillId="5" borderId="0" xfId="0" applyFont="1" applyFill="1" applyAlignment="1">
      <alignment horizontal="center" vertical="center" wrapText="1" readingOrder="1"/>
    </xf>
    <xf numFmtId="0" fontId="19" fillId="5" borderId="14" xfId="0" applyFont="1" applyFill="1" applyBorder="1" applyAlignment="1">
      <alignment horizontal="center" vertical="center" wrapText="1" readingOrder="1"/>
    </xf>
    <xf numFmtId="0" fontId="19" fillId="5" borderId="15" xfId="0" applyFont="1" applyFill="1" applyBorder="1" applyAlignment="1">
      <alignment horizontal="center" vertical="center" wrapText="1" readingOrder="1"/>
    </xf>
    <xf numFmtId="0" fontId="19" fillId="5" borderId="16" xfId="0" applyFont="1" applyFill="1" applyBorder="1" applyAlignment="1">
      <alignment horizontal="center" vertical="center" wrapText="1" readingOrder="1"/>
    </xf>
    <xf numFmtId="0" fontId="19" fillId="5" borderId="17" xfId="0" applyFont="1" applyFill="1" applyBorder="1" applyAlignment="1">
      <alignment horizontal="center" vertical="center" wrapText="1" readingOrder="1"/>
    </xf>
    <xf numFmtId="0" fontId="20" fillId="0" borderId="0" xfId="0" applyFont="1" applyAlignment="1">
      <alignment horizontal="center" vertical="center"/>
    </xf>
    <xf numFmtId="0" fontId="27" fillId="9" borderId="18" xfId="0" applyFont="1" applyFill="1" applyBorder="1" applyAlignment="1">
      <alignment horizontal="center" vertical="center" wrapText="1" readingOrder="1"/>
    </xf>
    <xf numFmtId="0" fontId="35" fillId="0" borderId="0" xfId="0" applyFont="1" applyAlignment="1">
      <alignment horizontal="center" vertical="center"/>
    </xf>
    <xf numFmtId="0" fontId="26" fillId="5" borderId="18" xfId="0" applyFont="1" applyFill="1" applyBorder="1" applyAlignment="1">
      <alignment horizontal="center" vertical="center" wrapText="1" readingOrder="1"/>
    </xf>
    <xf numFmtId="0" fontId="26" fillId="7" borderId="18" xfId="0" applyFont="1" applyFill="1" applyBorder="1" applyAlignment="1">
      <alignment horizontal="center" vertical="center" wrapText="1" readingOrder="1"/>
    </xf>
    <xf numFmtId="0" fontId="26" fillId="4" borderId="18" xfId="0" applyFont="1" applyFill="1" applyBorder="1" applyAlignment="1">
      <alignment horizontal="center" vertical="center" wrapText="1" readingOrder="1"/>
    </xf>
    <xf numFmtId="0" fontId="26" fillId="8" borderId="18" xfId="0" applyFont="1" applyFill="1" applyBorder="1" applyAlignment="1">
      <alignment horizontal="center" vertical="center" wrapText="1" readingOrder="1"/>
    </xf>
    <xf numFmtId="0" fontId="33" fillId="16" borderId="20" xfId="0" applyFont="1" applyFill="1" applyBorder="1" applyAlignment="1">
      <alignment horizontal="center" vertical="center" wrapText="1" readingOrder="1"/>
    </xf>
    <xf numFmtId="0" fontId="33" fillId="16" borderId="21" xfId="0" applyFont="1" applyFill="1" applyBorder="1" applyAlignment="1">
      <alignment horizontal="center" vertical="center" wrapText="1" readingOrder="1"/>
    </xf>
    <xf numFmtId="0" fontId="33" fillId="16" borderId="32" xfId="0" applyFont="1" applyFill="1" applyBorder="1" applyAlignment="1">
      <alignment horizontal="center" vertical="center" wrapText="1" readingOrder="1"/>
    </xf>
    <xf numFmtId="0" fontId="28" fillId="3" borderId="0" xfId="0" applyFont="1" applyFill="1" applyAlignment="1">
      <alignment horizontal="justify" vertical="center" wrapText="1"/>
    </xf>
    <xf numFmtId="0" fontId="30" fillId="16" borderId="29" xfId="0" applyFont="1" applyFill="1" applyBorder="1" applyAlignment="1">
      <alignment horizontal="center" vertical="center" wrapText="1" readingOrder="1"/>
    </xf>
    <xf numFmtId="0" fontId="30" fillId="16" borderId="30" xfId="0" applyFont="1" applyFill="1" applyBorder="1" applyAlignment="1">
      <alignment horizontal="center" vertical="center" wrapText="1" readingOrder="1"/>
    </xf>
    <xf numFmtId="0" fontId="30" fillId="3" borderId="27" xfId="0" applyFont="1" applyFill="1" applyBorder="1" applyAlignment="1">
      <alignment horizontal="center" vertical="center" wrapText="1" readingOrder="1"/>
    </xf>
    <xf numFmtId="0" fontId="30" fillId="3" borderId="22" xfId="0" applyFont="1" applyFill="1" applyBorder="1" applyAlignment="1">
      <alignment horizontal="center" vertical="center" wrapText="1" readingOrder="1"/>
    </xf>
    <xf numFmtId="0" fontId="30" fillId="3" borderId="19" xfId="0" applyFont="1" applyFill="1" applyBorder="1" applyAlignment="1">
      <alignment horizontal="center" vertical="center" wrapText="1" readingOrder="1"/>
    </xf>
    <xf numFmtId="0" fontId="30" fillId="3" borderId="18" xfId="0" applyFont="1" applyFill="1" applyBorder="1" applyAlignment="1">
      <alignment horizontal="center" vertical="center" wrapText="1" readingOrder="1"/>
    </xf>
    <xf numFmtId="0" fontId="30" fillId="3" borderId="24" xfId="0" applyFont="1" applyFill="1" applyBorder="1" applyAlignment="1">
      <alignment horizontal="center" vertical="center" wrapText="1" readingOrder="1"/>
    </xf>
    <xf numFmtId="0" fontId="30" fillId="3" borderId="25" xfId="0" applyFont="1" applyFill="1" applyBorder="1" applyAlignment="1">
      <alignment horizontal="center" vertical="center" wrapText="1" readingOrder="1"/>
    </xf>
  </cellXfs>
  <cellStyles count="5">
    <cellStyle name="Normal" xfId="0" builtinId="0"/>
    <cellStyle name="Normal - Style1 2" xfId="2" xr:uid="{00000000-0005-0000-0000-000001000000}"/>
    <cellStyle name="Normal 2" xfId="4" xr:uid="{00000000-0005-0000-0000-000002000000}"/>
    <cellStyle name="Normal 2 2" xfId="3" xr:uid="{00000000-0005-0000-0000-000003000000}"/>
    <cellStyle name="Porcentaje" xfId="1" builtinId="5"/>
  </cellStyles>
  <dxfs count="96">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FFFF00"/>
        </patternFill>
      </fill>
    </dxf>
    <dxf>
      <fill>
        <patternFill>
          <bgColor rgb="FF92D050"/>
        </patternFill>
      </fill>
    </dxf>
    <dxf>
      <fill>
        <patternFill>
          <bgColor rgb="FFC00000"/>
        </patternFill>
      </fill>
    </dxf>
    <dxf>
      <fill>
        <patternFill>
          <bgColor theme="9" tint="-0.24994659260841701"/>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C00000"/>
        </patternFill>
      </fill>
    </dxf>
    <dxf>
      <fill>
        <patternFill>
          <bgColor rgb="FFFFFF00"/>
        </patternFill>
      </fill>
    </dxf>
    <dxf>
      <fill>
        <patternFill>
          <bgColor theme="9" tint="-0.24994659260841701"/>
        </patternFill>
      </fill>
    </dxf>
    <dxf>
      <fill>
        <patternFill>
          <bgColor rgb="FF00B050"/>
        </patternFill>
      </fill>
    </dxf>
    <dxf>
      <font>
        <color auto="1"/>
      </font>
      <fill>
        <patternFill>
          <bgColor rgb="FF92D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FFC000"/>
        </patternFill>
      </fill>
    </dxf>
    <dxf>
      <fill>
        <patternFill>
          <bgColor rgb="FFFFFF66"/>
        </patternFill>
      </fill>
    </dxf>
    <dxf>
      <fill>
        <patternFill>
          <bgColor rgb="FF00B05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FF0000"/>
        </patternFill>
      </fill>
    </dxf>
    <dxf>
      <fill>
        <patternFill>
          <bgColor rgb="FFFFC000"/>
        </patternFill>
      </fill>
    </dxf>
    <dxf>
      <font>
        <color auto="1"/>
      </font>
      <fill>
        <patternFill>
          <bgColor rgb="FF92D050"/>
        </patternFill>
      </fill>
    </dxf>
    <dxf>
      <fill>
        <patternFill>
          <bgColor rgb="FF00B050"/>
        </patternFill>
      </fill>
    </dxf>
    <dxf>
      <fill>
        <patternFill>
          <bgColor rgb="FFFFFF66"/>
        </patternFill>
      </fill>
    </dxf>
    <dxf>
      <font>
        <color auto="1"/>
      </font>
      <fill>
        <patternFill>
          <bgColor rgb="FF92D050"/>
        </patternFill>
      </fill>
    </dxf>
    <dxf>
      <fill>
        <patternFill>
          <bgColor rgb="FF00B050"/>
        </patternFill>
      </fill>
    </dxf>
    <dxf>
      <fill>
        <patternFill>
          <bgColor rgb="FFFFC000"/>
        </patternFill>
      </fill>
    </dxf>
    <dxf>
      <fill>
        <patternFill>
          <bgColor rgb="FFFF0000"/>
        </patternFill>
      </fill>
    </dxf>
    <dxf>
      <fill>
        <patternFill>
          <bgColor rgb="FFFFFF66"/>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00B050"/>
        </patternFill>
      </fill>
    </dxf>
    <dxf>
      <fill>
        <patternFill>
          <bgColor rgb="FFFFFF66"/>
        </patternFill>
      </fill>
    </dxf>
    <dxf>
      <fill>
        <patternFill>
          <bgColor rgb="FFFF0000"/>
        </patternFill>
      </fill>
    </dxf>
    <dxf>
      <fill>
        <patternFill>
          <bgColor rgb="FFFFC00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ont>
        <color auto="1"/>
      </font>
      <fill>
        <patternFill>
          <bgColor rgb="FF92D050"/>
        </patternFill>
      </fill>
    </dxf>
    <dxf>
      <fill>
        <patternFill>
          <bgColor rgb="FFFFFF66"/>
        </patternFill>
      </fill>
    </dxf>
    <dxf>
      <fill>
        <patternFill>
          <bgColor rgb="FFFFC000"/>
        </patternFill>
      </fill>
    </dxf>
    <dxf>
      <fill>
        <patternFill>
          <bgColor rgb="FFFF0000"/>
        </patternFill>
      </fill>
    </dxf>
    <dxf>
      <fill>
        <patternFill>
          <bgColor rgb="FF00B05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C00000"/>
        </patternFill>
      </fill>
    </dxf>
    <dxf>
      <fill>
        <patternFill>
          <bgColor theme="9" tint="-0.24994659260841701"/>
        </patternFill>
      </fill>
    </dxf>
    <dxf>
      <fill>
        <patternFill>
          <bgColor rgb="FFFFFF00"/>
        </patternFill>
      </fill>
    </dxf>
    <dxf>
      <fill>
        <patternFill>
          <bgColor rgb="FF92D050"/>
        </patternFill>
      </fill>
    </dxf>
    <dxf>
      <fill>
        <patternFill>
          <bgColor theme="9" tint="-0.24994659260841701"/>
        </patternFill>
      </fill>
    </dxf>
    <dxf>
      <fill>
        <patternFill>
          <bgColor rgb="FF92D050"/>
        </patternFill>
      </fill>
    </dxf>
    <dxf>
      <fill>
        <patternFill>
          <bgColor rgb="FFFFFF00"/>
        </patternFill>
      </fill>
    </dxf>
    <dxf>
      <fill>
        <patternFill>
          <bgColor rgb="FFC0000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Arial Narrow"/>
        <scheme val="none"/>
      </font>
      <fill>
        <patternFill patternType="none">
          <fgColor indexed="64"/>
          <bgColor indexed="65"/>
        </patternFill>
      </fill>
      <alignment horizontal="general" vertical="center" textRotation="0" wrapText="0" indent="0" justifyLastLine="0" shrinkToFit="0" readingOrder="0"/>
    </dxf>
  </dxfs>
  <tableStyles count="0" defaultTableStyle="TableStyleMedium2" defaultPivotStyle="PivotStyleLight16"/>
  <colors>
    <mruColors>
      <color rgb="FFFFFF66"/>
      <color rgb="FFFFCC00"/>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pivotCacheDefinition" Target="pivotCache/pivotCacheDefinition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eetMetadata" Target="metadata.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56029</xdr:colOff>
      <xdr:row>0</xdr:row>
      <xdr:rowOff>224117</xdr:rowOff>
    </xdr:from>
    <xdr:to>
      <xdr:col>0</xdr:col>
      <xdr:colOff>1013479</xdr:colOff>
      <xdr:row>3</xdr:row>
      <xdr:rowOff>111804</xdr:rowOff>
    </xdr:to>
    <xdr:pic>
      <xdr:nvPicPr>
        <xdr:cNvPr id="2" name="2 Imagen">
          <a:extLst>
            <a:ext uri="{FF2B5EF4-FFF2-40B4-BE49-F238E27FC236}">
              <a16:creationId xmlns:a16="http://schemas.microsoft.com/office/drawing/2014/main" id="{895FBBEB-B3D8-4539-A873-831E59B576F1}"/>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6029" y="224117"/>
          <a:ext cx="957450" cy="630637"/>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51954</xdr:colOff>
      <xdr:row>0</xdr:row>
      <xdr:rowOff>138546</xdr:rowOff>
    </xdr:from>
    <xdr:to>
      <xdr:col>0</xdr:col>
      <xdr:colOff>1009404</xdr:colOff>
      <xdr:row>3</xdr:row>
      <xdr:rowOff>30307</xdr:rowOff>
    </xdr:to>
    <xdr:pic>
      <xdr:nvPicPr>
        <xdr:cNvPr id="2" name="2 Imagen">
          <a:extLst>
            <a:ext uri="{FF2B5EF4-FFF2-40B4-BE49-F238E27FC236}">
              <a16:creationId xmlns:a16="http://schemas.microsoft.com/office/drawing/2014/main" id="{AF1FA0C6-34DA-4DD2-8A66-D2A03B4F7755}"/>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1954" y="138546"/>
          <a:ext cx="957450" cy="634711"/>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514350</xdr:colOff>
      <xdr:row>0</xdr:row>
      <xdr:rowOff>95250</xdr:rowOff>
    </xdr:from>
    <xdr:to>
      <xdr:col>2</xdr:col>
      <xdr:colOff>1471800</xdr:colOff>
      <xdr:row>3</xdr:row>
      <xdr:rowOff>101311</xdr:rowOff>
    </xdr:to>
    <xdr:pic>
      <xdr:nvPicPr>
        <xdr:cNvPr id="2" name="2 Imagen">
          <a:extLst>
            <a:ext uri="{FF2B5EF4-FFF2-40B4-BE49-F238E27FC236}">
              <a16:creationId xmlns:a16="http://schemas.microsoft.com/office/drawing/2014/main" id="{9CAAAA51-F288-4314-A169-58AA8D15E1BB}"/>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400300" y="95250"/>
          <a:ext cx="957450" cy="634711"/>
        </a:xfrm>
        <a:prstGeom prst="rect">
          <a:avLst/>
        </a:prstGeom>
        <a:noFill/>
        <a:ln>
          <a:noFill/>
        </a:ln>
      </xdr:spPr>
    </xdr:pic>
    <xdr:clientData/>
  </xdr:twoCellAnchor>
</xdr:wsDr>
</file>

<file path=xl/pivotCache/_rels/pivotCacheDefinition1.xml.rels><?xml version="1.0" encoding="UTF-8" standalone="yes"?>
<Relationships xmlns="http://schemas.openxmlformats.org/package/2006/relationships"><Relationship Id="rId3" Type="http://schemas.microsoft.com/office/2019/04/relationships/externalLinkLongPath" Target="https://udeaeduco-my.sharepoint.com/Users/ATHLON/Documents/CONTRATO%20ISVIMED_CES%202021/DESARROLLO%20DE%20CONTRATO/MATRICES%20DE%20RIESGO%20EN%20ACTUALIZACION/MATRICES%20DE%20RIESGO/GESTION%20HUMANA/MATRIZ%20DE%20RIESGOS%20GESTI&#211;N%20HUMANA_v2021_FINAL.xlsx?BB1F78B2" TargetMode="External"/><Relationship Id="rId2" Type="http://schemas.openxmlformats.org/officeDocument/2006/relationships/externalLinkPath" Target="file:///\\BB1F78B2\MATRIZ%20DE%20RIESGOS%20GESTI&#211;N%20HUMANA_v2021_FINAL.xlsx" TargetMode="External"/><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ndres Marin" refreshedDate="44186.276661689815" createdVersion="6" refreshedVersion="6" minRefreshableVersion="3" recordCount="10" xr:uid="{23B207FB-AACA-4158-8C90-A13999A21E4E}">
  <cacheSource type="worksheet">
    <worksheetSource name="Tabla1" r:id="rId2"/>
  </cacheSource>
  <cacheFields count="2">
    <cacheField name="Criterios" numFmtId="0">
      <sharedItems count="2">
        <s v="Afectación Económica o presupuestal"/>
        <s v="Pérdida Reputacional"/>
      </sharedItems>
    </cacheField>
    <cacheField name="Subcriterios" numFmtId="0">
      <sharedItems count="10">
        <s v="Afectación menor a 10 SMLMV ."/>
        <s v="Entre 10 y 50 SMLMV "/>
        <s v="Entre 50 y 100 SMLMV "/>
        <s v="Entre 100 y 500 SMLMV "/>
        <s v="Mayor a 500 SMLMV "/>
        <s v="El riesgo afecta la imagen de alguna área de la organización"/>
        <s v="El riesgo afecta la imagen de la entidad internamente, de conocimiento general, nivel interno, de junta dircetiva y accionistas y/o de provedores"/>
        <s v="El riesgo afecta la imagen de la entidad con algunos usuarios de relevancia frente al logro de los objetivos"/>
        <s v="El riesgo afecta la imagen de de la entidad con efecto publicitario sostenido a nivel de sector administrativo, nivel departamental o municipal"/>
        <s v="El riesgo afecta la imagen de la entidad a nivel nacional, con efecto publicitarios sostenible a nivel país"/>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0">
  <r>
    <x v="0"/>
    <x v="0"/>
  </r>
  <r>
    <x v="0"/>
    <x v="1"/>
  </r>
  <r>
    <x v="0"/>
    <x v="2"/>
  </r>
  <r>
    <x v="0"/>
    <x v="3"/>
  </r>
  <r>
    <x v="0"/>
    <x v="4"/>
  </r>
  <r>
    <x v="1"/>
    <x v="5"/>
  </r>
  <r>
    <x v="1"/>
    <x v="6"/>
  </r>
  <r>
    <x v="1"/>
    <x v="7"/>
  </r>
  <r>
    <x v="1"/>
    <x v="8"/>
  </r>
  <r>
    <x v="1"/>
    <x v="9"/>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6242FF9C-BA41-4544-9A8B-459317183924}" name="TablaDinámica1" cacheId="0" applyNumberFormats="0" applyBorderFormats="0" applyFontFormats="0" applyPatternFormats="0" applyAlignmentFormats="0" applyWidthHeightFormats="1" dataCaption="Valores" updatedVersion="6" minRefreshableVersion="3" useAutoFormatting="1" rowGrandTotals="0" colGrandTotals="0" itemPrintTitles="1" createdVersion="6" indent="0" compact="0" outline="1" outlineData="1" compactData="0" multipleFieldFilters="0">
  <location ref="F208:G220" firstHeaderRow="1" firstDataRow="1" firstDataCol="2"/>
  <pivotFields count="2">
    <pivotField axis="axisRow" compact="0" showAll="0" defaultSubtotal="0">
      <items count="2">
        <item x="0"/>
        <item x="1"/>
      </items>
    </pivotField>
    <pivotField axis="axisRow" compact="0" showAll="0" defaultSubtotal="0">
      <items count="10">
        <item x="0"/>
        <item x="5"/>
        <item x="6"/>
        <item x="7"/>
        <item x="8"/>
        <item x="9"/>
        <item x="1"/>
        <item x="2"/>
        <item x="3"/>
        <item x="4"/>
      </items>
    </pivotField>
  </pivotFields>
  <rowFields count="2">
    <field x="0"/>
    <field x="1"/>
  </rowFields>
  <rowItems count="12">
    <i>
      <x/>
    </i>
    <i r="1">
      <x/>
    </i>
    <i r="1">
      <x v="6"/>
    </i>
    <i r="1">
      <x v="7"/>
    </i>
    <i r="1">
      <x v="8"/>
    </i>
    <i r="1">
      <x v="9"/>
    </i>
    <i>
      <x v="1"/>
    </i>
    <i r="1">
      <x v="1"/>
    </i>
    <i r="1">
      <x v="2"/>
    </i>
    <i r="1">
      <x v="3"/>
    </i>
    <i r="1">
      <x v="4"/>
    </i>
    <i r="1">
      <x v="5"/>
    </i>
  </rowItems>
  <colItems count="1">
    <i/>
  </colItem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nabledSubtotalsDefault="0" SubtotalsOnTopDefault="0"/>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FD6EC912-22DD-4A72-A967-B775A349E235}" name="Tabla13" displayName="Tabla13" ref="B208:C218" totalsRowShown="0" headerRowDxfId="95" dataDxfId="94">
  <autoFilter ref="B208:C218" xr:uid="{00000000-0009-0000-0100-000001000000}"/>
  <tableColumns count="2">
    <tableColumn id="1" xr3:uid="{9E9A9578-4E04-488A-BBF0-AF85DE280E17}" name="Criterios" dataDxfId="93"/>
    <tableColumn id="2" xr3:uid="{0D82EFC9-95F1-4FC4-8C5A-F40A29A6C681}" name="Subcriterios" dataDxfId="92"/>
  </tableColumns>
  <tableStyleInfo name="TableStyleMedium2"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printerSettings" Target="../printerSettings/printerSettings6.bin"/><Relationship Id="rId1" Type="http://schemas.openxmlformats.org/officeDocument/2006/relationships/pivotTable" Target="../pivotTables/pivot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0A78F9-D6E7-435E-911E-C3180B40DBBB}">
  <dimension ref="A1:M45"/>
  <sheetViews>
    <sheetView showGridLines="0" zoomScale="70" zoomScaleNormal="70" workbookViewId="0">
      <selection activeCell="I13" sqref="I13"/>
    </sheetView>
  </sheetViews>
  <sheetFormatPr baseColWidth="10" defaultColWidth="24.28515625" defaultRowHeight="15.75" x14ac:dyDescent="0.25"/>
  <cols>
    <col min="1" max="1" width="15.7109375" style="64" customWidth="1"/>
    <col min="2" max="2" width="22.42578125" style="64" customWidth="1"/>
    <col min="3" max="3" width="34.28515625" style="64" hidden="1" customWidth="1"/>
    <col min="4" max="4" width="24.140625" style="64" customWidth="1"/>
    <col min="5" max="5" width="20.42578125" style="64" customWidth="1"/>
    <col min="6" max="6" width="23.140625" style="64" customWidth="1"/>
    <col min="7" max="7" width="27.85546875" style="64" customWidth="1"/>
    <col min="8" max="8" width="27.85546875" style="64" hidden="1" customWidth="1"/>
    <col min="9" max="9" width="17.5703125" style="64" customWidth="1"/>
    <col min="10" max="10" width="20.7109375" style="64" customWidth="1"/>
    <col min="11" max="11" width="19.5703125" style="64" customWidth="1"/>
    <col min="12" max="12" width="19.28515625" style="64" customWidth="1"/>
    <col min="13" max="13" width="14.85546875" style="64" customWidth="1"/>
    <col min="14" max="14" width="19.5703125" style="64" customWidth="1"/>
    <col min="15" max="15" width="16.140625" style="64" customWidth="1"/>
    <col min="16" max="16" width="24.28515625" style="64"/>
    <col min="17" max="17" width="15.5703125" style="64" customWidth="1"/>
    <col min="18" max="18" width="17.28515625" style="64" customWidth="1"/>
    <col min="19" max="19" width="20.42578125" style="64" customWidth="1"/>
    <col min="20" max="20" width="21.42578125" style="64" customWidth="1"/>
    <col min="21" max="21" width="19.85546875" style="64" customWidth="1"/>
    <col min="22" max="16384" width="24.28515625" style="64"/>
  </cols>
  <sheetData>
    <row r="1" spans="1:13" s="65" customFormat="1" ht="20.100000000000001" customHeight="1" x14ac:dyDescent="0.2">
      <c r="A1" s="141"/>
      <c r="B1" s="144" t="s">
        <v>0</v>
      </c>
      <c r="C1" s="145"/>
      <c r="D1" s="145"/>
      <c r="E1" s="145"/>
      <c r="F1" s="145"/>
      <c r="G1" s="145"/>
      <c r="H1" s="145"/>
      <c r="I1" s="145"/>
      <c r="J1" s="145"/>
      <c r="K1" s="146"/>
      <c r="L1" s="153" t="s">
        <v>1</v>
      </c>
      <c r="M1" s="153"/>
    </row>
    <row r="2" spans="1:13" s="65" customFormat="1" ht="20.100000000000001" customHeight="1" x14ac:dyDescent="0.2">
      <c r="A2" s="142"/>
      <c r="B2" s="147"/>
      <c r="C2" s="148"/>
      <c r="D2" s="148"/>
      <c r="E2" s="148"/>
      <c r="F2" s="148"/>
      <c r="G2" s="148"/>
      <c r="H2" s="148"/>
      <c r="I2" s="148"/>
      <c r="J2" s="148"/>
      <c r="K2" s="149"/>
      <c r="L2" s="153" t="s">
        <v>2</v>
      </c>
      <c r="M2" s="153"/>
    </row>
    <row r="3" spans="1:13" s="65" customFormat="1" ht="20.100000000000001" customHeight="1" x14ac:dyDescent="0.2">
      <c r="A3" s="142"/>
      <c r="B3" s="147"/>
      <c r="C3" s="148"/>
      <c r="D3" s="148"/>
      <c r="E3" s="148"/>
      <c r="F3" s="148"/>
      <c r="G3" s="148"/>
      <c r="H3" s="148"/>
      <c r="I3" s="148"/>
      <c r="J3" s="148"/>
      <c r="K3" s="149"/>
      <c r="L3" s="153" t="s">
        <v>3</v>
      </c>
      <c r="M3" s="153"/>
    </row>
    <row r="4" spans="1:13" s="65" customFormat="1" ht="20.100000000000001" customHeight="1" x14ac:dyDescent="0.2">
      <c r="A4" s="143"/>
      <c r="B4" s="150"/>
      <c r="C4" s="151"/>
      <c r="D4" s="151"/>
      <c r="E4" s="151"/>
      <c r="F4" s="151"/>
      <c r="G4" s="151"/>
      <c r="H4" s="151"/>
      <c r="I4" s="151"/>
      <c r="J4" s="151"/>
      <c r="K4" s="152"/>
      <c r="L4" s="153" t="s">
        <v>4</v>
      </c>
      <c r="M4" s="153"/>
    </row>
    <row r="5" spans="1:13" ht="20.100000000000001" customHeight="1" x14ac:dyDescent="0.25"/>
    <row r="6" spans="1:13" ht="25.5" x14ac:dyDescent="0.25">
      <c r="A6" s="137" t="s">
        <v>5</v>
      </c>
      <c r="B6" s="137"/>
      <c r="C6" s="137"/>
      <c r="D6" s="137"/>
      <c r="E6" s="137"/>
      <c r="F6" s="137"/>
      <c r="G6" s="137"/>
      <c r="H6" s="137"/>
      <c r="I6" s="137"/>
      <c r="J6" s="137"/>
      <c r="K6" s="137"/>
      <c r="L6" s="137"/>
      <c r="M6" s="137"/>
    </row>
    <row r="9" spans="1:13" ht="24.75" customHeight="1" x14ac:dyDescent="0.25">
      <c r="A9" s="138" t="s">
        <v>6</v>
      </c>
      <c r="B9" s="138"/>
      <c r="C9" s="74"/>
      <c r="D9" s="139" t="s">
        <v>7</v>
      </c>
      <c r="E9" s="139"/>
      <c r="F9" s="139"/>
      <c r="G9" s="139"/>
      <c r="H9" s="139"/>
      <c r="I9" s="139"/>
      <c r="J9" s="139"/>
      <c r="K9" s="139"/>
      <c r="L9" s="139"/>
      <c r="M9" s="139"/>
    </row>
    <row r="10" spans="1:13" ht="24.75" customHeight="1" x14ac:dyDescent="0.25">
      <c r="A10" s="138" t="s">
        <v>8</v>
      </c>
      <c r="B10" s="138"/>
      <c r="C10" s="140"/>
      <c r="D10" s="140"/>
      <c r="E10" s="139" t="s">
        <v>9</v>
      </c>
      <c r="F10" s="139"/>
      <c r="G10" s="139"/>
      <c r="H10" s="139"/>
      <c r="I10" s="139"/>
      <c r="J10" s="139"/>
      <c r="K10" s="139"/>
      <c r="L10" s="139"/>
      <c r="M10" s="139"/>
    </row>
    <row r="11" spans="1:13" ht="24.75" customHeight="1" x14ac:dyDescent="0.25">
      <c r="A11" s="138" t="s">
        <v>10</v>
      </c>
      <c r="B11" s="138"/>
      <c r="C11" s="138"/>
      <c r="D11" s="138"/>
      <c r="E11" s="140"/>
      <c r="F11" s="139" t="s">
        <v>11</v>
      </c>
      <c r="G11" s="139"/>
      <c r="H11" s="139"/>
      <c r="I11" s="139"/>
      <c r="J11" s="139"/>
      <c r="K11" s="139"/>
      <c r="L11" s="139"/>
      <c r="M11" s="139"/>
    </row>
    <row r="12" spans="1:13" ht="22.5" customHeight="1" x14ac:dyDescent="0.25"/>
    <row r="13" spans="1:13" ht="20.25" customHeight="1" x14ac:dyDescent="0.25"/>
    <row r="14" spans="1:13" ht="27.75" customHeight="1" x14ac:dyDescent="0.25">
      <c r="A14" s="154" t="s">
        <v>12</v>
      </c>
      <c r="B14" s="154"/>
      <c r="C14" s="75"/>
      <c r="D14" s="155" t="s">
        <v>13</v>
      </c>
      <c r="E14" s="155"/>
      <c r="F14" s="155"/>
      <c r="G14" s="155" t="s">
        <v>14</v>
      </c>
      <c r="H14" s="155"/>
      <c r="I14" s="155"/>
      <c r="J14" s="155"/>
      <c r="K14" s="155"/>
      <c r="L14" s="155"/>
      <c r="M14" s="155"/>
    </row>
    <row r="15" spans="1:13" ht="37.5" customHeight="1" x14ac:dyDescent="0.25">
      <c r="A15" s="154"/>
      <c r="B15" s="154"/>
      <c r="C15" s="75"/>
      <c r="D15" s="155"/>
      <c r="E15" s="155"/>
      <c r="F15" s="155"/>
      <c r="G15" s="76" t="s">
        <v>15</v>
      </c>
      <c r="H15" s="76"/>
      <c r="I15" s="155" t="s">
        <v>16</v>
      </c>
      <c r="J15" s="155"/>
      <c r="K15" s="155"/>
      <c r="L15" s="155"/>
      <c r="M15" s="155"/>
    </row>
    <row r="16" spans="1:13" ht="60" customHeight="1" x14ac:dyDescent="0.25">
      <c r="A16" s="128" t="s">
        <v>17</v>
      </c>
      <c r="B16" s="129"/>
      <c r="C16" s="80" t="s">
        <v>18</v>
      </c>
      <c r="D16" s="128" t="s">
        <v>19</v>
      </c>
      <c r="E16" s="136"/>
      <c r="F16" s="129"/>
      <c r="G16" s="81" t="s">
        <v>20</v>
      </c>
      <c r="H16" s="82" t="s">
        <v>21</v>
      </c>
      <c r="I16" s="133" t="s">
        <v>22</v>
      </c>
      <c r="J16" s="134"/>
      <c r="K16" s="134"/>
      <c r="L16" s="134"/>
      <c r="M16" s="135"/>
    </row>
    <row r="17" spans="1:13" ht="60" customHeight="1" x14ac:dyDescent="0.25">
      <c r="A17" s="128" t="s">
        <v>17</v>
      </c>
      <c r="B17" s="129"/>
      <c r="C17" s="80" t="s">
        <v>17</v>
      </c>
      <c r="D17" s="128" t="s">
        <v>23</v>
      </c>
      <c r="E17" s="136"/>
      <c r="F17" s="129"/>
      <c r="G17" s="81" t="s">
        <v>20</v>
      </c>
      <c r="H17" s="82" t="s">
        <v>20</v>
      </c>
      <c r="I17" s="128" t="s">
        <v>24</v>
      </c>
      <c r="J17" s="136"/>
      <c r="K17" s="136"/>
      <c r="L17" s="136"/>
      <c r="M17" s="129"/>
    </row>
    <row r="18" spans="1:13" ht="60" customHeight="1" x14ac:dyDescent="0.25">
      <c r="A18" s="133" t="s">
        <v>17</v>
      </c>
      <c r="B18" s="135"/>
      <c r="C18" s="83" t="s">
        <v>25</v>
      </c>
      <c r="D18" s="133" t="s">
        <v>26</v>
      </c>
      <c r="E18" s="134"/>
      <c r="F18" s="135"/>
      <c r="G18" s="84" t="s">
        <v>21</v>
      </c>
      <c r="H18" s="85"/>
      <c r="I18" s="133" t="s">
        <v>27</v>
      </c>
      <c r="J18" s="134"/>
      <c r="K18" s="134"/>
      <c r="L18" s="134"/>
      <c r="M18" s="135"/>
    </row>
    <row r="19" spans="1:13" ht="60" customHeight="1" x14ac:dyDescent="0.25">
      <c r="A19" s="133" t="s">
        <v>17</v>
      </c>
      <c r="B19" s="135"/>
      <c r="C19" s="83"/>
      <c r="D19" s="133" t="s">
        <v>28</v>
      </c>
      <c r="E19" s="134"/>
      <c r="F19" s="135"/>
      <c r="G19" s="84" t="s">
        <v>20</v>
      </c>
      <c r="H19" s="85"/>
      <c r="I19" s="133" t="s">
        <v>29</v>
      </c>
      <c r="J19" s="134"/>
      <c r="K19" s="134"/>
      <c r="L19" s="134"/>
      <c r="M19" s="135"/>
    </row>
    <row r="20" spans="1:13" ht="60" customHeight="1" x14ac:dyDescent="0.25">
      <c r="A20" s="133" t="s">
        <v>17</v>
      </c>
      <c r="B20" s="135"/>
      <c r="C20" s="83"/>
      <c r="D20" s="133" t="s">
        <v>30</v>
      </c>
      <c r="E20" s="134"/>
      <c r="F20" s="135"/>
      <c r="G20" s="84" t="s">
        <v>20</v>
      </c>
      <c r="H20" s="85"/>
      <c r="I20" s="133" t="s">
        <v>31</v>
      </c>
      <c r="J20" s="134"/>
      <c r="K20" s="134"/>
      <c r="L20" s="134"/>
      <c r="M20" s="135"/>
    </row>
    <row r="21" spans="1:13" ht="60" customHeight="1" x14ac:dyDescent="0.25">
      <c r="A21" s="128" t="s">
        <v>17</v>
      </c>
      <c r="B21" s="129"/>
      <c r="C21" s="80"/>
      <c r="D21" s="128" t="s">
        <v>32</v>
      </c>
      <c r="E21" s="136"/>
      <c r="F21" s="129"/>
      <c r="G21" s="81" t="s">
        <v>21</v>
      </c>
      <c r="H21" s="82"/>
      <c r="I21" s="133" t="s">
        <v>33</v>
      </c>
      <c r="J21" s="134"/>
      <c r="K21" s="134"/>
      <c r="L21" s="134"/>
      <c r="M21" s="135"/>
    </row>
    <row r="22" spans="1:13" ht="60" customHeight="1" x14ac:dyDescent="0.25">
      <c r="A22" s="128" t="s">
        <v>18</v>
      </c>
      <c r="B22" s="129"/>
      <c r="C22" s="80"/>
      <c r="D22" s="128" t="s">
        <v>34</v>
      </c>
      <c r="E22" s="136"/>
      <c r="F22" s="129"/>
      <c r="G22" s="81" t="s">
        <v>21</v>
      </c>
      <c r="H22" s="82"/>
      <c r="I22" s="133" t="s">
        <v>35</v>
      </c>
      <c r="J22" s="134"/>
      <c r="K22" s="134"/>
      <c r="L22" s="134"/>
      <c r="M22" s="135"/>
    </row>
    <row r="23" spans="1:13" ht="60" customHeight="1" x14ac:dyDescent="0.25">
      <c r="A23" s="128" t="s">
        <v>17</v>
      </c>
      <c r="B23" s="129"/>
      <c r="C23" s="80"/>
      <c r="D23" s="133" t="s">
        <v>36</v>
      </c>
      <c r="E23" s="134"/>
      <c r="F23" s="135"/>
      <c r="G23" s="81" t="s">
        <v>21</v>
      </c>
      <c r="H23" s="82"/>
      <c r="I23" s="133" t="s">
        <v>37</v>
      </c>
      <c r="J23" s="134"/>
      <c r="K23" s="134"/>
      <c r="L23" s="134"/>
      <c r="M23" s="135"/>
    </row>
    <row r="24" spans="1:13" ht="60" customHeight="1" x14ac:dyDescent="0.25">
      <c r="A24" s="128" t="s">
        <v>17</v>
      </c>
      <c r="B24" s="129"/>
      <c r="C24" s="80"/>
      <c r="D24" s="128" t="s">
        <v>38</v>
      </c>
      <c r="E24" s="136"/>
      <c r="F24" s="129"/>
      <c r="G24" s="81" t="s">
        <v>21</v>
      </c>
      <c r="H24" s="82"/>
      <c r="I24" s="133" t="s">
        <v>39</v>
      </c>
      <c r="J24" s="134"/>
      <c r="K24" s="134"/>
      <c r="L24" s="134"/>
      <c r="M24" s="135"/>
    </row>
    <row r="25" spans="1:13" ht="60" customHeight="1" x14ac:dyDescent="0.25">
      <c r="A25" s="128" t="s">
        <v>17</v>
      </c>
      <c r="B25" s="129"/>
      <c r="C25" s="80"/>
      <c r="D25" s="128" t="s">
        <v>40</v>
      </c>
      <c r="E25" s="136"/>
      <c r="F25" s="129"/>
      <c r="G25" s="81" t="s">
        <v>21</v>
      </c>
      <c r="H25" s="82"/>
      <c r="I25" s="133" t="s">
        <v>41</v>
      </c>
      <c r="J25" s="134"/>
      <c r="K25" s="134"/>
      <c r="L25" s="134"/>
      <c r="M25" s="135"/>
    </row>
    <row r="26" spans="1:13" ht="60" customHeight="1" x14ac:dyDescent="0.25">
      <c r="A26" s="128" t="s">
        <v>17</v>
      </c>
      <c r="B26" s="129"/>
      <c r="C26" s="80"/>
      <c r="D26" s="133" t="s">
        <v>42</v>
      </c>
      <c r="E26" s="134"/>
      <c r="F26" s="135"/>
      <c r="G26" s="81" t="s">
        <v>20</v>
      </c>
      <c r="H26" s="82"/>
      <c r="I26" s="133" t="s">
        <v>43</v>
      </c>
      <c r="J26" s="134"/>
      <c r="K26" s="134"/>
      <c r="L26" s="134"/>
      <c r="M26" s="135"/>
    </row>
    <row r="27" spans="1:13" ht="60" customHeight="1" x14ac:dyDescent="0.25">
      <c r="A27" s="128" t="s">
        <v>17</v>
      </c>
      <c r="B27" s="129"/>
      <c r="C27" s="80"/>
      <c r="D27" s="128" t="s">
        <v>44</v>
      </c>
      <c r="E27" s="136"/>
      <c r="F27" s="129"/>
      <c r="G27" s="81" t="s">
        <v>21</v>
      </c>
      <c r="H27" s="82"/>
      <c r="I27" s="133" t="s">
        <v>45</v>
      </c>
      <c r="J27" s="134"/>
      <c r="K27" s="134"/>
      <c r="L27" s="134"/>
      <c r="M27" s="135"/>
    </row>
    <row r="28" spans="1:13" ht="60" customHeight="1" x14ac:dyDescent="0.25">
      <c r="A28" s="128" t="s">
        <v>17</v>
      </c>
      <c r="B28" s="129"/>
      <c r="C28" s="80"/>
      <c r="D28" s="128" t="s">
        <v>46</v>
      </c>
      <c r="E28" s="136"/>
      <c r="F28" s="129"/>
      <c r="G28" s="81" t="s">
        <v>20</v>
      </c>
      <c r="H28" s="82"/>
      <c r="I28" s="133" t="s">
        <v>47</v>
      </c>
      <c r="J28" s="134"/>
      <c r="K28" s="134"/>
      <c r="L28" s="134"/>
      <c r="M28" s="135"/>
    </row>
    <row r="29" spans="1:13" ht="60" customHeight="1" x14ac:dyDescent="0.25">
      <c r="A29" s="128" t="s">
        <v>17</v>
      </c>
      <c r="B29" s="129"/>
      <c r="C29" s="80"/>
      <c r="D29" s="128" t="s">
        <v>48</v>
      </c>
      <c r="E29" s="136"/>
      <c r="F29" s="129"/>
      <c r="G29" s="81" t="s">
        <v>21</v>
      </c>
      <c r="H29" s="82"/>
      <c r="I29" s="133" t="s">
        <v>49</v>
      </c>
      <c r="J29" s="134"/>
      <c r="K29" s="134"/>
      <c r="L29" s="134"/>
      <c r="M29" s="135"/>
    </row>
    <row r="30" spans="1:13" ht="60" customHeight="1" x14ac:dyDescent="0.25">
      <c r="A30" s="128" t="s">
        <v>17</v>
      </c>
      <c r="B30" s="129"/>
      <c r="C30" s="80"/>
      <c r="D30" s="133" t="s">
        <v>50</v>
      </c>
      <c r="E30" s="134"/>
      <c r="F30" s="135"/>
      <c r="G30" s="81" t="s">
        <v>21</v>
      </c>
      <c r="H30" s="82"/>
      <c r="I30" s="133" t="s">
        <v>51</v>
      </c>
      <c r="J30" s="134"/>
      <c r="K30" s="134"/>
      <c r="L30" s="134"/>
      <c r="M30" s="135"/>
    </row>
    <row r="31" spans="1:13" ht="60" customHeight="1" x14ac:dyDescent="0.25">
      <c r="A31" s="128" t="s">
        <v>17</v>
      </c>
      <c r="B31" s="129"/>
      <c r="C31" s="80"/>
      <c r="D31" s="130" t="s">
        <v>52</v>
      </c>
      <c r="E31" s="131"/>
      <c r="F31" s="132"/>
      <c r="G31" s="81" t="s">
        <v>20</v>
      </c>
      <c r="H31" s="82"/>
      <c r="I31" s="133" t="s">
        <v>53</v>
      </c>
      <c r="J31" s="134"/>
      <c r="K31" s="134"/>
      <c r="L31" s="134"/>
      <c r="M31" s="135"/>
    </row>
    <row r="32" spans="1:13" ht="60" customHeight="1" x14ac:dyDescent="0.25">
      <c r="A32" s="128" t="s">
        <v>17</v>
      </c>
      <c r="B32" s="129"/>
      <c r="C32" s="80"/>
      <c r="D32" s="128" t="s">
        <v>54</v>
      </c>
      <c r="E32" s="136"/>
      <c r="F32" s="129"/>
      <c r="G32" s="81" t="s">
        <v>20</v>
      </c>
      <c r="H32" s="82"/>
      <c r="I32" s="128" t="s">
        <v>55</v>
      </c>
      <c r="J32" s="136"/>
      <c r="K32" s="136"/>
      <c r="L32" s="136"/>
      <c r="M32" s="129"/>
    </row>
    <row r="33" spans="1:13" ht="24.95" customHeight="1" x14ac:dyDescent="0.25">
      <c r="A33" s="125"/>
      <c r="B33" s="126"/>
      <c r="C33" s="77"/>
      <c r="D33" s="125"/>
      <c r="E33" s="127"/>
      <c r="F33" s="126"/>
      <c r="G33" s="78"/>
      <c r="H33" s="79"/>
      <c r="I33" s="125"/>
      <c r="J33" s="127"/>
      <c r="K33" s="127"/>
      <c r="L33" s="127"/>
      <c r="M33" s="126"/>
    </row>
    <row r="34" spans="1:13" ht="24.95" customHeight="1" x14ac:dyDescent="0.25">
      <c r="A34" s="125"/>
      <c r="B34" s="126"/>
      <c r="C34" s="77"/>
      <c r="D34" s="125"/>
      <c r="E34" s="127"/>
      <c r="F34" s="126"/>
      <c r="G34" s="78"/>
      <c r="H34" s="79"/>
      <c r="I34" s="125"/>
      <c r="J34" s="127"/>
      <c r="K34" s="127"/>
      <c r="L34" s="127"/>
      <c r="M34" s="126"/>
    </row>
    <row r="35" spans="1:13" ht="24.95" customHeight="1" x14ac:dyDescent="0.25">
      <c r="A35" s="125"/>
      <c r="B35" s="126"/>
      <c r="C35" s="77"/>
      <c r="D35" s="125"/>
      <c r="E35" s="127"/>
      <c r="F35" s="126"/>
      <c r="G35" s="78"/>
      <c r="H35" s="79"/>
      <c r="I35" s="125"/>
      <c r="J35" s="127"/>
      <c r="K35" s="127"/>
      <c r="L35" s="127"/>
      <c r="M35" s="126"/>
    </row>
    <row r="36" spans="1:13" ht="24.95" customHeight="1" x14ac:dyDescent="0.25">
      <c r="A36" s="125"/>
      <c r="B36" s="126"/>
      <c r="D36" s="125"/>
      <c r="E36" s="127"/>
      <c r="F36" s="126"/>
      <c r="G36" s="78"/>
      <c r="I36" s="125"/>
      <c r="J36" s="127"/>
      <c r="K36" s="127"/>
      <c r="L36" s="127"/>
      <c r="M36" s="126"/>
    </row>
    <row r="37" spans="1:13" ht="24.95" customHeight="1" x14ac:dyDescent="0.25">
      <c r="A37" s="125"/>
      <c r="B37" s="126"/>
      <c r="D37" s="125"/>
      <c r="E37" s="127"/>
      <c r="F37" s="126"/>
      <c r="G37" s="78"/>
      <c r="I37" s="125"/>
      <c r="J37" s="127"/>
      <c r="K37" s="127"/>
      <c r="L37" s="127"/>
      <c r="M37" s="126"/>
    </row>
    <row r="38" spans="1:13" ht="24.95" customHeight="1" x14ac:dyDescent="0.25">
      <c r="A38" s="125"/>
      <c r="B38" s="126"/>
      <c r="D38" s="125"/>
      <c r="E38" s="127"/>
      <c r="F38" s="126"/>
      <c r="G38" s="78"/>
      <c r="I38" s="125"/>
      <c r="J38" s="127"/>
      <c r="K38" s="127"/>
      <c r="L38" s="127"/>
      <c r="M38" s="126"/>
    </row>
    <row r="39" spans="1:13" ht="24.95" customHeight="1" x14ac:dyDescent="0.25">
      <c r="A39" s="125"/>
      <c r="B39" s="126"/>
      <c r="D39" s="125"/>
      <c r="E39" s="127"/>
      <c r="F39" s="126"/>
      <c r="G39" s="78"/>
      <c r="I39" s="125"/>
      <c r="J39" s="127"/>
      <c r="K39" s="127"/>
      <c r="L39" s="127"/>
      <c r="M39" s="126"/>
    </row>
    <row r="40" spans="1:13" ht="24.95" customHeight="1" x14ac:dyDescent="0.25">
      <c r="A40" s="125"/>
      <c r="B40" s="126"/>
      <c r="D40" s="125"/>
      <c r="E40" s="127"/>
      <c r="F40" s="126"/>
      <c r="G40" s="78"/>
      <c r="I40" s="125"/>
      <c r="J40" s="127"/>
      <c r="K40" s="127"/>
      <c r="L40" s="127"/>
      <c r="M40" s="126"/>
    </row>
    <row r="41" spans="1:13" ht="24.95" customHeight="1" x14ac:dyDescent="0.25">
      <c r="A41" s="125"/>
      <c r="B41" s="126"/>
      <c r="D41" s="125"/>
      <c r="E41" s="127"/>
      <c r="F41" s="126"/>
      <c r="G41" s="78"/>
      <c r="I41" s="125"/>
      <c r="J41" s="127"/>
      <c r="K41" s="127"/>
      <c r="L41" s="127"/>
      <c r="M41" s="126"/>
    </row>
    <row r="42" spans="1:13" ht="24.95" customHeight="1" x14ac:dyDescent="0.25">
      <c r="A42" s="125"/>
      <c r="B42" s="126"/>
      <c r="D42" s="125"/>
      <c r="E42" s="127"/>
      <c r="F42" s="126"/>
      <c r="G42" s="78"/>
      <c r="I42" s="125"/>
      <c r="J42" s="127"/>
      <c r="K42" s="127"/>
      <c r="L42" s="127"/>
      <c r="M42" s="126"/>
    </row>
    <row r="43" spans="1:13" ht="24.95" customHeight="1" x14ac:dyDescent="0.25">
      <c r="A43" s="125"/>
      <c r="B43" s="126"/>
      <c r="D43" s="125"/>
      <c r="E43" s="127"/>
      <c r="F43" s="126"/>
      <c r="G43" s="78"/>
      <c r="I43" s="125"/>
      <c r="J43" s="127"/>
      <c r="K43" s="127"/>
      <c r="L43" s="127"/>
      <c r="M43" s="126"/>
    </row>
    <row r="44" spans="1:13" ht="24.95" customHeight="1" x14ac:dyDescent="0.25">
      <c r="A44" s="125"/>
      <c r="B44" s="126"/>
      <c r="D44" s="125"/>
      <c r="E44" s="127"/>
      <c r="F44" s="126"/>
      <c r="G44" s="78"/>
      <c r="I44" s="125"/>
      <c r="J44" s="127"/>
      <c r="K44" s="127"/>
      <c r="L44" s="127"/>
      <c r="M44" s="126"/>
    </row>
    <row r="45" spans="1:13" ht="24.95" customHeight="1" x14ac:dyDescent="0.25"/>
  </sheetData>
  <mergeCells count="104">
    <mergeCell ref="A1:A4"/>
    <mergeCell ref="B1:K4"/>
    <mergeCell ref="L1:M1"/>
    <mergeCell ref="L2:M2"/>
    <mergeCell ref="L3:M3"/>
    <mergeCell ref="L4:M4"/>
    <mergeCell ref="A14:B15"/>
    <mergeCell ref="D14:F15"/>
    <mergeCell ref="G14:M14"/>
    <mergeCell ref="I15:M15"/>
    <mergeCell ref="A16:B16"/>
    <mergeCell ref="D16:F16"/>
    <mergeCell ref="I16:M16"/>
    <mergeCell ref="A6:M6"/>
    <mergeCell ref="A9:B9"/>
    <mergeCell ref="D9:M9"/>
    <mergeCell ref="A10:D10"/>
    <mergeCell ref="E10:M10"/>
    <mergeCell ref="A11:E11"/>
    <mergeCell ref="F11:M11"/>
    <mergeCell ref="A19:B19"/>
    <mergeCell ref="D19:F19"/>
    <mergeCell ref="I19:M19"/>
    <mergeCell ref="A20:B20"/>
    <mergeCell ref="D20:F20"/>
    <mergeCell ref="I20:M20"/>
    <mergeCell ref="A17:B17"/>
    <mergeCell ref="D17:F17"/>
    <mergeCell ref="I17:M17"/>
    <mergeCell ref="A18:B18"/>
    <mergeCell ref="D18:F18"/>
    <mergeCell ref="I18:M18"/>
    <mergeCell ref="A23:B23"/>
    <mergeCell ref="D23:F23"/>
    <mergeCell ref="I23:M23"/>
    <mergeCell ref="A24:B24"/>
    <mergeCell ref="D24:F24"/>
    <mergeCell ref="I24:M24"/>
    <mergeCell ref="A21:B21"/>
    <mergeCell ref="D21:F21"/>
    <mergeCell ref="I21:M21"/>
    <mergeCell ref="A22:B22"/>
    <mergeCell ref="D22:F22"/>
    <mergeCell ref="I22:M22"/>
    <mergeCell ref="A27:B27"/>
    <mergeCell ref="D27:F27"/>
    <mergeCell ref="I27:M27"/>
    <mergeCell ref="A28:B28"/>
    <mergeCell ref="D28:F28"/>
    <mergeCell ref="I28:M28"/>
    <mergeCell ref="A25:B25"/>
    <mergeCell ref="D25:F25"/>
    <mergeCell ref="I25:M25"/>
    <mergeCell ref="A26:B26"/>
    <mergeCell ref="D26:F26"/>
    <mergeCell ref="I26:M26"/>
    <mergeCell ref="A31:B31"/>
    <mergeCell ref="D31:F31"/>
    <mergeCell ref="I31:M31"/>
    <mergeCell ref="A32:B32"/>
    <mergeCell ref="D32:F32"/>
    <mergeCell ref="I32:M32"/>
    <mergeCell ref="A29:B29"/>
    <mergeCell ref="D29:F29"/>
    <mergeCell ref="I29:M29"/>
    <mergeCell ref="A30:B30"/>
    <mergeCell ref="D30:F30"/>
    <mergeCell ref="I30:M30"/>
    <mergeCell ref="A35:B35"/>
    <mergeCell ref="D35:F35"/>
    <mergeCell ref="I35:M35"/>
    <mergeCell ref="A36:B36"/>
    <mergeCell ref="D36:F36"/>
    <mergeCell ref="I36:M36"/>
    <mergeCell ref="A33:B33"/>
    <mergeCell ref="D33:F33"/>
    <mergeCell ref="I33:M33"/>
    <mergeCell ref="A34:B34"/>
    <mergeCell ref="D34:F34"/>
    <mergeCell ref="I34:M34"/>
    <mergeCell ref="A39:B39"/>
    <mergeCell ref="D39:F39"/>
    <mergeCell ref="I39:M39"/>
    <mergeCell ref="A40:B40"/>
    <mergeCell ref="D40:F40"/>
    <mergeCell ref="I40:M40"/>
    <mergeCell ref="A37:B37"/>
    <mergeCell ref="D37:F37"/>
    <mergeCell ref="I37:M37"/>
    <mergeCell ref="A38:B38"/>
    <mergeCell ref="D38:F38"/>
    <mergeCell ref="I38:M38"/>
    <mergeCell ref="A43:B43"/>
    <mergeCell ref="D43:F43"/>
    <mergeCell ref="I43:M43"/>
    <mergeCell ref="A44:B44"/>
    <mergeCell ref="D44:F44"/>
    <mergeCell ref="I44:M44"/>
    <mergeCell ref="A41:B41"/>
    <mergeCell ref="D41:F41"/>
    <mergeCell ref="I41:M41"/>
    <mergeCell ref="A42:B42"/>
    <mergeCell ref="D42:F42"/>
    <mergeCell ref="I42:M42"/>
  </mergeCells>
  <dataValidations count="2">
    <dataValidation type="list" allowBlank="1" showInputMessage="1" showErrorMessage="1" sqref="G16:G35" xr:uid="{E9ADA507-DEDD-4F67-B2E6-B29F424510E6}">
      <formula1>$H$16:$H$17</formula1>
    </dataValidation>
    <dataValidation type="list" allowBlank="1" showInputMessage="1" showErrorMessage="1" sqref="A33:B44 B16:B18 A16:A32 B21:B32" xr:uid="{82ED23B6-2161-49B8-9CA8-308A2C3945FA}">
      <formula1>$C$16:$C$18</formula1>
    </dataValidation>
  </dataValidations>
  <pageMargins left="0.7" right="0.7" top="0.75" bottom="0.75" header="0.3" footer="0.3"/>
  <pageSetup orientation="portrait" verticalDpi="300"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FE6892C1-F893-4D0F-A32D-0DAEE4477F0A}">
          <x14:formula1>
            <xm:f>'Opciones Tratamiento'!$B$22:$B$34</xm:f>
          </x14:formula1>
          <xm:sqref>D9:M9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8194ED-BCF7-4876-A11C-0F7E19B75490}">
  <dimension ref="A1:L70"/>
  <sheetViews>
    <sheetView showGridLines="0" zoomScale="70" zoomScaleNormal="70" workbookViewId="0">
      <selection activeCell="D10" sqref="D10:G10"/>
    </sheetView>
  </sheetViews>
  <sheetFormatPr baseColWidth="10" defaultColWidth="24.28515625" defaultRowHeight="15.75" x14ac:dyDescent="0.25"/>
  <cols>
    <col min="1" max="1" width="15.7109375" style="66" customWidth="1"/>
    <col min="2" max="2" width="34.28515625" style="66" customWidth="1"/>
    <col min="3" max="3" width="21.42578125" style="66" customWidth="1"/>
    <col min="4" max="4" width="49.5703125" style="66" customWidth="1"/>
    <col min="5" max="5" width="39" style="66" customWidth="1"/>
    <col min="6" max="6" width="37.7109375" style="66" customWidth="1"/>
    <col min="7" max="7" width="34" style="66" customWidth="1"/>
    <col min="8" max="9" width="25.28515625" style="66" customWidth="1"/>
    <col min="10" max="16384" width="24.28515625" style="66"/>
  </cols>
  <sheetData>
    <row r="1" spans="1:12" s="65" customFormat="1" ht="20.100000000000001" customHeight="1" x14ac:dyDescent="0.2">
      <c r="A1" s="160"/>
      <c r="B1" s="144" t="s">
        <v>0</v>
      </c>
      <c r="C1" s="145"/>
      <c r="D1" s="145"/>
      <c r="E1" s="145"/>
      <c r="F1" s="146"/>
      <c r="G1" s="62" t="s">
        <v>1</v>
      </c>
      <c r="H1" s="63"/>
      <c r="I1" s="64"/>
      <c r="J1" s="64"/>
      <c r="K1" s="64"/>
      <c r="L1" s="64"/>
    </row>
    <row r="2" spans="1:12" s="65" customFormat="1" ht="20.100000000000001" customHeight="1" x14ac:dyDescent="0.2">
      <c r="A2" s="160"/>
      <c r="B2" s="147"/>
      <c r="C2" s="148"/>
      <c r="D2" s="148"/>
      <c r="E2" s="148"/>
      <c r="F2" s="149"/>
      <c r="G2" s="62" t="s">
        <v>2</v>
      </c>
      <c r="H2" s="63"/>
      <c r="I2" s="64"/>
      <c r="J2" s="64"/>
      <c r="K2" s="64"/>
      <c r="L2" s="64"/>
    </row>
    <row r="3" spans="1:12" s="65" customFormat="1" ht="20.100000000000001" customHeight="1" x14ac:dyDescent="0.2">
      <c r="A3" s="160"/>
      <c r="B3" s="147"/>
      <c r="C3" s="148"/>
      <c r="D3" s="148"/>
      <c r="E3" s="148"/>
      <c r="F3" s="149"/>
      <c r="G3" s="62" t="s">
        <v>3</v>
      </c>
      <c r="H3" s="63"/>
      <c r="I3" s="64"/>
      <c r="J3" s="64"/>
      <c r="K3" s="64"/>
      <c r="L3" s="64"/>
    </row>
    <row r="4" spans="1:12" s="65" customFormat="1" ht="20.100000000000001" customHeight="1" x14ac:dyDescent="0.2">
      <c r="A4" s="160"/>
      <c r="B4" s="150"/>
      <c r="C4" s="151"/>
      <c r="D4" s="151"/>
      <c r="E4" s="151"/>
      <c r="F4" s="152"/>
      <c r="G4" s="62" t="s">
        <v>56</v>
      </c>
      <c r="H4" s="63"/>
      <c r="I4" s="64"/>
      <c r="J4" s="64"/>
      <c r="K4" s="64"/>
      <c r="L4" s="64"/>
    </row>
    <row r="5" spans="1:12" s="64" customFormat="1" ht="20.100000000000001" customHeight="1" x14ac:dyDescent="0.25">
      <c r="H5" s="63"/>
    </row>
    <row r="6" spans="1:12" s="64" customFormat="1" ht="25.5" x14ac:dyDescent="0.25">
      <c r="A6" s="137" t="s">
        <v>57</v>
      </c>
      <c r="B6" s="137"/>
      <c r="C6" s="137"/>
      <c r="D6" s="137"/>
      <c r="E6" s="137"/>
      <c r="F6" s="137"/>
      <c r="G6" s="137"/>
      <c r="H6" s="63"/>
    </row>
    <row r="7" spans="1:12" s="64" customFormat="1" x14ac:dyDescent="0.25"/>
    <row r="8" spans="1:12" ht="20.25" customHeight="1" x14ac:dyDescent="0.25">
      <c r="A8" s="165" t="s">
        <v>6</v>
      </c>
      <c r="B8" s="166"/>
      <c r="C8" s="167"/>
      <c r="D8" s="168" t="s">
        <v>7</v>
      </c>
      <c r="E8" s="169"/>
      <c r="F8" s="169"/>
      <c r="G8" s="170"/>
      <c r="H8" s="63"/>
      <c r="I8" s="64"/>
    </row>
    <row r="9" spans="1:12" ht="23.25" x14ac:dyDescent="0.25">
      <c r="A9" s="161" t="s">
        <v>8</v>
      </c>
      <c r="B9" s="161"/>
      <c r="C9" s="161"/>
      <c r="D9" s="162" t="s">
        <v>9</v>
      </c>
      <c r="E9" s="163"/>
      <c r="F9" s="163"/>
      <c r="G9" s="164"/>
      <c r="H9" s="63"/>
      <c r="I9" s="64"/>
    </row>
    <row r="10" spans="1:12" ht="54.75" customHeight="1" x14ac:dyDescent="0.25">
      <c r="A10" s="171" t="s">
        <v>10</v>
      </c>
      <c r="B10" s="171"/>
      <c r="C10" s="171"/>
      <c r="D10" s="168" t="s">
        <v>11</v>
      </c>
      <c r="E10" s="169"/>
      <c r="F10" s="169"/>
      <c r="G10" s="170"/>
      <c r="H10" s="63"/>
      <c r="I10" s="64"/>
    </row>
    <row r="11" spans="1:12" s="64" customFormat="1" ht="23.25" x14ac:dyDescent="0.25">
      <c r="H11" s="63"/>
    </row>
    <row r="12" spans="1:12" s="64" customFormat="1" ht="27.75" customHeight="1" x14ac:dyDescent="0.25">
      <c r="A12" s="172" t="s">
        <v>58</v>
      </c>
      <c r="B12" s="172"/>
      <c r="C12" s="172"/>
      <c r="D12" s="172" t="s">
        <v>59</v>
      </c>
      <c r="E12" s="172"/>
      <c r="F12" s="172" t="s">
        <v>60</v>
      </c>
      <c r="G12" s="172"/>
      <c r="H12" s="67"/>
      <c r="I12" s="68"/>
    </row>
    <row r="13" spans="1:12" s="64" customFormat="1" ht="53.25" customHeight="1" x14ac:dyDescent="0.25">
      <c r="A13" s="158" t="s">
        <v>61</v>
      </c>
      <c r="B13" s="158"/>
      <c r="C13" s="158"/>
      <c r="D13" s="159" t="s">
        <v>62</v>
      </c>
      <c r="E13" s="159"/>
      <c r="F13" s="159" t="s">
        <v>63</v>
      </c>
      <c r="G13" s="159"/>
      <c r="H13" s="69"/>
      <c r="I13" s="70"/>
    </row>
    <row r="14" spans="1:12" s="64" customFormat="1" ht="53.25" customHeight="1" x14ac:dyDescent="0.25">
      <c r="A14" s="158" t="s">
        <v>64</v>
      </c>
      <c r="B14" s="158"/>
      <c r="C14" s="158"/>
      <c r="D14" s="159" t="s">
        <v>65</v>
      </c>
      <c r="E14" s="159"/>
      <c r="F14" s="159" t="s">
        <v>66</v>
      </c>
      <c r="G14" s="159"/>
      <c r="H14" s="71"/>
      <c r="I14" s="72"/>
    </row>
    <row r="15" spans="1:12" s="64" customFormat="1" ht="30" customHeight="1" x14ac:dyDescent="0.25">
      <c r="A15" s="156"/>
      <c r="B15" s="156"/>
      <c r="C15" s="156"/>
      <c r="D15" s="157"/>
      <c r="E15" s="157"/>
      <c r="F15" s="157"/>
      <c r="G15" s="157"/>
      <c r="H15" s="71"/>
      <c r="I15" s="72"/>
    </row>
    <row r="16" spans="1:12" s="64" customFormat="1" ht="30" customHeight="1" x14ac:dyDescent="0.25">
      <c r="A16" s="156"/>
      <c r="B16" s="156"/>
      <c r="C16" s="156"/>
      <c r="D16" s="157"/>
      <c r="E16" s="157"/>
      <c r="F16" s="157"/>
      <c r="G16" s="157"/>
      <c r="H16" s="71"/>
      <c r="I16" s="72"/>
    </row>
    <row r="17" spans="1:9" s="64" customFormat="1" ht="30" customHeight="1" x14ac:dyDescent="0.25">
      <c r="A17" s="156"/>
      <c r="B17" s="156"/>
      <c r="C17" s="156"/>
      <c r="D17" s="157"/>
      <c r="E17" s="157"/>
      <c r="F17" s="157"/>
      <c r="G17" s="157"/>
      <c r="H17" s="71"/>
      <c r="I17" s="72"/>
    </row>
    <row r="18" spans="1:9" s="64" customFormat="1" ht="30" customHeight="1" x14ac:dyDescent="0.25">
      <c r="A18" s="156"/>
      <c r="B18" s="156"/>
      <c r="C18" s="156"/>
      <c r="D18" s="157"/>
      <c r="E18" s="157"/>
      <c r="F18" s="157"/>
      <c r="G18" s="157"/>
      <c r="H18" s="73"/>
    </row>
    <row r="19" spans="1:9" s="64" customFormat="1" ht="30" customHeight="1" x14ac:dyDescent="0.25">
      <c r="A19" s="156"/>
      <c r="B19" s="156"/>
      <c r="C19" s="156"/>
      <c r="D19" s="157"/>
      <c r="E19" s="157"/>
      <c r="F19" s="157"/>
      <c r="G19" s="157"/>
      <c r="H19" s="73"/>
    </row>
    <row r="20" spans="1:9" s="64" customFormat="1" ht="30" customHeight="1" x14ac:dyDescent="0.25">
      <c r="A20" s="156"/>
      <c r="B20" s="156"/>
      <c r="C20" s="156"/>
      <c r="D20" s="157"/>
      <c r="E20" s="157"/>
      <c r="F20" s="157"/>
      <c r="G20" s="157"/>
    </row>
    <row r="21" spans="1:9" s="64" customFormat="1" ht="30" customHeight="1" x14ac:dyDescent="0.25">
      <c r="A21" s="156"/>
      <c r="B21" s="156"/>
      <c r="C21" s="156"/>
      <c r="D21" s="157"/>
      <c r="E21" s="157"/>
      <c r="F21" s="157"/>
      <c r="G21" s="157"/>
    </row>
    <row r="22" spans="1:9" s="64" customFormat="1" ht="30" customHeight="1" x14ac:dyDescent="0.25">
      <c r="A22" s="156"/>
      <c r="B22" s="156"/>
      <c r="C22" s="156"/>
      <c r="D22" s="157"/>
      <c r="E22" s="157"/>
      <c r="F22" s="157"/>
      <c r="G22" s="157"/>
    </row>
    <row r="23" spans="1:9" s="64" customFormat="1" ht="30" customHeight="1" x14ac:dyDescent="0.25">
      <c r="A23" s="156"/>
      <c r="B23" s="156"/>
      <c r="C23" s="156"/>
      <c r="D23" s="157"/>
      <c r="E23" s="157"/>
      <c r="F23" s="157"/>
      <c r="G23" s="157"/>
    </row>
    <row r="24" spans="1:9" s="64" customFormat="1" x14ac:dyDescent="0.25"/>
    <row r="25" spans="1:9" s="64" customFormat="1" x14ac:dyDescent="0.25"/>
    <row r="26" spans="1:9" s="64" customFormat="1" x14ac:dyDescent="0.25"/>
    <row r="27" spans="1:9" s="64" customFormat="1" x14ac:dyDescent="0.25"/>
    <row r="28" spans="1:9" s="64" customFormat="1" x14ac:dyDescent="0.25"/>
    <row r="29" spans="1:9" s="64" customFormat="1" x14ac:dyDescent="0.25"/>
    <row r="30" spans="1:9" s="64" customFormat="1" x14ac:dyDescent="0.25"/>
    <row r="31" spans="1:9" s="64" customFormat="1" x14ac:dyDescent="0.25"/>
    <row r="32" spans="1:9" s="64" customFormat="1" x14ac:dyDescent="0.25"/>
    <row r="33" s="64" customFormat="1" x14ac:dyDescent="0.25"/>
    <row r="34" s="64" customFormat="1" x14ac:dyDescent="0.25"/>
    <row r="35" s="64" customFormat="1" x14ac:dyDescent="0.25"/>
    <row r="36" s="64" customFormat="1" x14ac:dyDescent="0.25"/>
    <row r="37" s="64" customFormat="1" x14ac:dyDescent="0.25"/>
    <row r="38" s="64" customFormat="1" x14ac:dyDescent="0.25"/>
    <row r="39" s="64" customFormat="1" x14ac:dyDescent="0.25"/>
    <row r="40" s="64" customFormat="1" x14ac:dyDescent="0.25"/>
    <row r="41" s="64" customFormat="1" x14ac:dyDescent="0.25"/>
    <row r="42" s="64" customFormat="1" x14ac:dyDescent="0.25"/>
    <row r="43" s="64" customFormat="1" x14ac:dyDescent="0.25"/>
    <row r="44" s="64" customFormat="1" x14ac:dyDescent="0.25"/>
    <row r="45" s="64" customFormat="1" x14ac:dyDescent="0.25"/>
    <row r="46" s="64" customFormat="1" x14ac:dyDescent="0.25"/>
    <row r="47" s="64" customFormat="1" x14ac:dyDescent="0.25"/>
    <row r="48" s="64" customFormat="1" x14ac:dyDescent="0.25"/>
    <row r="49" s="64" customFormat="1" x14ac:dyDescent="0.25"/>
    <row r="50" s="64" customFormat="1" x14ac:dyDescent="0.25"/>
    <row r="51" s="64" customFormat="1" x14ac:dyDescent="0.25"/>
    <row r="52" s="64" customFormat="1" x14ac:dyDescent="0.25"/>
    <row r="53" s="64" customFormat="1" x14ac:dyDescent="0.25"/>
    <row r="54" s="64" customFormat="1" x14ac:dyDescent="0.25"/>
    <row r="55" s="64" customFormat="1" x14ac:dyDescent="0.25"/>
    <row r="56" s="64" customFormat="1" x14ac:dyDescent="0.25"/>
    <row r="57" s="64" customFormat="1" x14ac:dyDescent="0.25"/>
    <row r="58" s="64" customFormat="1" x14ac:dyDescent="0.25"/>
    <row r="59" s="64" customFormat="1" x14ac:dyDescent="0.25"/>
    <row r="60" s="64" customFormat="1" x14ac:dyDescent="0.25"/>
    <row r="61" s="64" customFormat="1" x14ac:dyDescent="0.25"/>
    <row r="62" s="64" customFormat="1" x14ac:dyDescent="0.25"/>
    <row r="63" s="64" customFormat="1" x14ac:dyDescent="0.25"/>
    <row r="64" s="64" customFormat="1" x14ac:dyDescent="0.25"/>
    <row r="65" s="64" customFormat="1" x14ac:dyDescent="0.25"/>
    <row r="66" s="64" customFormat="1" x14ac:dyDescent="0.25"/>
    <row r="67" s="64" customFormat="1" x14ac:dyDescent="0.25"/>
    <row r="68" s="64" customFormat="1" x14ac:dyDescent="0.25"/>
    <row r="69" s="64" customFormat="1" x14ac:dyDescent="0.25"/>
    <row r="70" s="64" customFormat="1" x14ac:dyDescent="0.25"/>
  </sheetData>
  <mergeCells count="45">
    <mergeCell ref="A13:C13"/>
    <mergeCell ref="D13:E13"/>
    <mergeCell ref="F13:G13"/>
    <mergeCell ref="A1:A4"/>
    <mergeCell ref="B1:F4"/>
    <mergeCell ref="A6:G6"/>
    <mergeCell ref="A9:C9"/>
    <mergeCell ref="D9:G9"/>
    <mergeCell ref="A8:C8"/>
    <mergeCell ref="D8:G8"/>
    <mergeCell ref="A10:C10"/>
    <mergeCell ref="D10:G10"/>
    <mergeCell ref="A12:C12"/>
    <mergeCell ref="D12:E12"/>
    <mergeCell ref="F12:G12"/>
    <mergeCell ref="A14:C14"/>
    <mergeCell ref="D14:E14"/>
    <mergeCell ref="F14:G14"/>
    <mergeCell ref="A15:C15"/>
    <mergeCell ref="D15:E15"/>
    <mergeCell ref="F15:G15"/>
    <mergeCell ref="A16:C16"/>
    <mergeCell ref="D16:E16"/>
    <mergeCell ref="F16:G16"/>
    <mergeCell ref="A17:C17"/>
    <mergeCell ref="D17:E17"/>
    <mergeCell ref="F17:G17"/>
    <mergeCell ref="A18:C18"/>
    <mergeCell ref="D18:E18"/>
    <mergeCell ref="F18:G18"/>
    <mergeCell ref="A19:C19"/>
    <mergeCell ref="D19:E19"/>
    <mergeCell ref="F19:G19"/>
    <mergeCell ref="A20:C20"/>
    <mergeCell ref="D20:E20"/>
    <mergeCell ref="F20:G20"/>
    <mergeCell ref="A21:C21"/>
    <mergeCell ref="D21:E21"/>
    <mergeCell ref="F21:G21"/>
    <mergeCell ref="A22:C22"/>
    <mergeCell ref="D22:E22"/>
    <mergeCell ref="F22:G22"/>
    <mergeCell ref="A23:C23"/>
    <mergeCell ref="D23:E23"/>
    <mergeCell ref="F23:G23"/>
  </mergeCells>
  <dataValidations count="1">
    <dataValidation type="list" allowBlank="1" showInputMessage="1" showErrorMessage="1" sqref="G15:G17" xr:uid="{F7965AF5-B459-455C-855E-991B9A68BB7A}">
      <formula1>$H$12:$H$19</formula1>
    </dataValidation>
  </dataValidations>
  <pageMargins left="0.7" right="0.7" top="0.75" bottom="0.75" header="0.3" footer="0.3"/>
  <pageSetup orientation="portrait" verticalDpi="300"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649F37B8-BE42-4222-A2D4-6E65382F66E2}">
          <x14:formula1>
            <xm:f>'Opciones Tratamiento'!$B$22:$B$34</xm:f>
          </x14:formula1>
          <xm:sqref>D8:G8</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DE142B-3689-4B2A-AD25-7059CC2148D5}">
  <sheetPr>
    <tabColor rgb="FF002060"/>
  </sheetPr>
  <dimension ref="A1:BJ68"/>
  <sheetViews>
    <sheetView showGridLines="0" tabSelected="1" topLeftCell="AM16" zoomScale="60" zoomScaleNormal="60" workbookViewId="0">
      <selection activeCell="AP20" sqref="AP20:AP22"/>
    </sheetView>
  </sheetViews>
  <sheetFormatPr baseColWidth="10" defaultColWidth="11.42578125" defaultRowHeight="16.5" x14ac:dyDescent="0.3"/>
  <cols>
    <col min="1" max="1" width="4" style="105" bestFit="1" customWidth="1"/>
    <col min="2" max="2" width="27.42578125" style="105" customWidth="1"/>
    <col min="3" max="3" width="29.42578125" style="105" customWidth="1"/>
    <col min="4" max="4" width="31.7109375" style="105" customWidth="1"/>
    <col min="5" max="5" width="32.7109375" style="105" customWidth="1"/>
    <col min="6" max="6" width="30.85546875" style="105" customWidth="1"/>
    <col min="7" max="7" width="38" style="87" customWidth="1"/>
    <col min="8" max="8" width="78" style="87" customWidth="1"/>
    <col min="9" max="9" width="20.42578125" style="106" customWidth="1"/>
    <col min="10" max="10" width="10.5703125" style="87" customWidth="1"/>
    <col min="11" max="11" width="9.140625" style="87" customWidth="1"/>
    <col min="12" max="12" width="10.5703125" style="87" customWidth="1"/>
    <col min="13" max="13" width="9.42578125" style="87" customWidth="1"/>
    <col min="14" max="14" width="10.5703125" style="87" customWidth="1"/>
    <col min="15" max="15" width="5.85546875" style="87" customWidth="1"/>
    <col min="16" max="16" width="100.28515625" style="87" customWidth="1"/>
    <col min="17" max="17" width="15.140625" style="87" bestFit="1" customWidth="1"/>
    <col min="18" max="18" width="6.85546875" style="87" customWidth="1"/>
    <col min="19" max="19" width="5" style="87" customWidth="1"/>
    <col min="20" max="20" width="5.5703125" style="87" customWidth="1"/>
    <col min="21" max="21" width="7.140625" style="87" customWidth="1"/>
    <col min="22" max="22" width="6.7109375" style="87" customWidth="1"/>
    <col min="23" max="23" width="7.5703125" style="87" customWidth="1"/>
    <col min="24" max="24" width="48.28515625" style="87" customWidth="1"/>
    <col min="25" max="25" width="11.28515625" style="87" hidden="1" customWidth="1"/>
    <col min="26" max="26" width="8.7109375" style="87" hidden="1" customWidth="1"/>
    <col min="27" max="27" width="10.42578125" style="87" hidden="1" customWidth="1"/>
    <col min="28" max="28" width="9.28515625" style="87" hidden="1" customWidth="1"/>
    <col min="29" max="29" width="9.140625" style="87" hidden="1" customWidth="1"/>
    <col min="30" max="34" width="10.28515625" style="87" customWidth="1"/>
    <col min="35" max="35" width="12.5703125" style="87" customWidth="1"/>
    <col min="36" max="36" width="67.28515625" style="87" customWidth="1"/>
    <col min="37" max="37" width="86.7109375" style="87" hidden="1" customWidth="1"/>
    <col min="38" max="38" width="110.7109375" style="87" hidden="1" customWidth="1"/>
    <col min="39" max="39" width="119.28515625" style="87" customWidth="1"/>
    <col min="40" max="40" width="110.7109375" style="87" customWidth="1"/>
    <col min="41" max="41" width="119.5703125" style="87" customWidth="1"/>
    <col min="42" max="42" width="110.7109375" style="87" customWidth="1"/>
    <col min="43" max="16384" width="11.42578125" style="87"/>
  </cols>
  <sheetData>
    <row r="1" spans="1:62" ht="16.5" customHeight="1" x14ac:dyDescent="0.3">
      <c r="A1" s="237"/>
      <c r="B1" s="237"/>
      <c r="C1" s="238"/>
      <c r="D1" s="251" t="s">
        <v>0</v>
      </c>
      <c r="E1" s="251"/>
      <c r="F1" s="251"/>
      <c r="G1" s="251"/>
      <c r="H1" s="251"/>
      <c r="I1" s="251"/>
      <c r="J1" s="251"/>
      <c r="K1" s="251"/>
      <c r="L1" s="251"/>
      <c r="M1" s="251"/>
      <c r="N1" s="251"/>
      <c r="O1" s="251"/>
      <c r="P1" s="251"/>
      <c r="Q1" s="251"/>
      <c r="R1" s="251"/>
      <c r="S1" s="251"/>
      <c r="T1" s="251"/>
      <c r="U1" s="251"/>
      <c r="V1" s="251"/>
      <c r="W1" s="251"/>
      <c r="X1" s="251"/>
      <c r="Y1" s="251"/>
      <c r="Z1" s="251"/>
      <c r="AA1" s="251"/>
      <c r="AB1" s="251"/>
      <c r="AC1" s="251"/>
      <c r="AD1" s="251"/>
      <c r="AE1" s="251"/>
      <c r="AF1" s="251"/>
      <c r="AG1" s="210" t="s">
        <v>67</v>
      </c>
      <c r="AH1" s="211"/>
      <c r="AI1" s="212"/>
      <c r="AJ1" s="86"/>
      <c r="AK1" s="86"/>
      <c r="AL1" s="86"/>
      <c r="AM1" s="86"/>
      <c r="AN1" s="86"/>
      <c r="AO1" s="86"/>
      <c r="AP1" s="86"/>
      <c r="AQ1" s="86"/>
      <c r="AR1" s="86"/>
      <c r="AS1" s="86"/>
      <c r="AT1" s="86"/>
      <c r="AU1" s="86"/>
      <c r="AV1" s="86"/>
      <c r="AW1" s="86"/>
      <c r="AX1" s="86"/>
      <c r="AY1" s="86"/>
      <c r="AZ1" s="86"/>
      <c r="BA1" s="86"/>
      <c r="BB1" s="86"/>
      <c r="BC1" s="86"/>
      <c r="BD1" s="86"/>
    </row>
    <row r="2" spans="1:62" ht="16.5" customHeight="1" x14ac:dyDescent="0.3">
      <c r="A2" s="237"/>
      <c r="B2" s="237"/>
      <c r="C2" s="238"/>
      <c r="D2" s="251"/>
      <c r="E2" s="251"/>
      <c r="F2" s="251"/>
      <c r="G2" s="251"/>
      <c r="H2" s="251"/>
      <c r="I2" s="251"/>
      <c r="J2" s="251"/>
      <c r="K2" s="251"/>
      <c r="L2" s="251"/>
      <c r="M2" s="251"/>
      <c r="N2" s="251"/>
      <c r="O2" s="251"/>
      <c r="P2" s="251"/>
      <c r="Q2" s="251"/>
      <c r="R2" s="251"/>
      <c r="S2" s="251"/>
      <c r="T2" s="251"/>
      <c r="U2" s="251"/>
      <c r="V2" s="251"/>
      <c r="W2" s="251"/>
      <c r="X2" s="251"/>
      <c r="Y2" s="251"/>
      <c r="Z2" s="251"/>
      <c r="AA2" s="251"/>
      <c r="AB2" s="251"/>
      <c r="AC2" s="251"/>
      <c r="AD2" s="251"/>
      <c r="AE2" s="251"/>
      <c r="AF2" s="251"/>
      <c r="AG2" s="210" t="s">
        <v>68</v>
      </c>
      <c r="AH2" s="211"/>
      <c r="AI2" s="212"/>
      <c r="AJ2" s="86"/>
      <c r="AK2" s="86"/>
      <c r="AL2" s="86"/>
      <c r="AM2" s="86"/>
      <c r="AN2" s="86"/>
      <c r="AO2" s="86"/>
      <c r="AP2" s="86"/>
      <c r="AQ2" s="86"/>
      <c r="AR2" s="86"/>
      <c r="AS2" s="86"/>
      <c r="AT2" s="86"/>
      <c r="AU2" s="86"/>
      <c r="AV2" s="86"/>
      <c r="AW2" s="86"/>
      <c r="AX2" s="86"/>
      <c r="AY2" s="86"/>
      <c r="AZ2" s="86"/>
      <c r="BA2" s="86"/>
      <c r="BB2" s="86"/>
      <c r="BC2" s="86"/>
      <c r="BD2" s="86"/>
    </row>
    <row r="3" spans="1:62" ht="16.5" customHeight="1" x14ac:dyDescent="0.3">
      <c r="A3" s="237"/>
      <c r="B3" s="237"/>
      <c r="C3" s="238"/>
      <c r="D3" s="251"/>
      <c r="E3" s="251"/>
      <c r="F3" s="251"/>
      <c r="G3" s="251"/>
      <c r="H3" s="251"/>
      <c r="I3" s="251"/>
      <c r="J3" s="251"/>
      <c r="K3" s="251"/>
      <c r="L3" s="251"/>
      <c r="M3" s="251"/>
      <c r="N3" s="251"/>
      <c r="O3" s="251"/>
      <c r="P3" s="251"/>
      <c r="Q3" s="251"/>
      <c r="R3" s="251"/>
      <c r="S3" s="251"/>
      <c r="T3" s="251"/>
      <c r="U3" s="251"/>
      <c r="V3" s="251"/>
      <c r="W3" s="251"/>
      <c r="X3" s="251"/>
      <c r="Y3" s="251"/>
      <c r="Z3" s="251"/>
      <c r="AA3" s="251"/>
      <c r="AB3" s="251"/>
      <c r="AC3" s="251"/>
      <c r="AD3" s="251"/>
      <c r="AE3" s="251"/>
      <c r="AF3" s="251"/>
      <c r="AG3" s="210" t="s">
        <v>69</v>
      </c>
      <c r="AH3" s="211"/>
      <c r="AI3" s="212"/>
      <c r="AJ3" s="86"/>
      <c r="AK3" s="86"/>
      <c r="AL3" s="86"/>
      <c r="AM3" s="86"/>
      <c r="AN3" s="86"/>
      <c r="AO3" s="86"/>
      <c r="AP3" s="86"/>
      <c r="AQ3" s="86"/>
      <c r="AR3" s="86"/>
      <c r="AS3" s="86"/>
      <c r="AT3" s="86"/>
      <c r="AU3" s="86"/>
      <c r="AV3" s="86"/>
      <c r="AW3" s="86"/>
      <c r="AX3" s="86"/>
      <c r="AY3" s="86"/>
      <c r="AZ3" s="86"/>
      <c r="BA3" s="86"/>
      <c r="BB3" s="86"/>
      <c r="BC3" s="86"/>
      <c r="BD3" s="86"/>
    </row>
    <row r="4" spans="1:62" ht="16.5" customHeight="1" x14ac:dyDescent="0.3">
      <c r="A4" s="239"/>
      <c r="B4" s="239"/>
      <c r="C4" s="240"/>
      <c r="D4" s="251"/>
      <c r="E4" s="251"/>
      <c r="F4" s="251"/>
      <c r="G4" s="251"/>
      <c r="H4" s="251"/>
      <c r="I4" s="251"/>
      <c r="J4" s="251"/>
      <c r="K4" s="251"/>
      <c r="L4" s="251"/>
      <c r="M4" s="251"/>
      <c r="N4" s="251"/>
      <c r="O4" s="251"/>
      <c r="P4" s="251"/>
      <c r="Q4" s="251"/>
      <c r="R4" s="251"/>
      <c r="S4" s="251"/>
      <c r="T4" s="251"/>
      <c r="U4" s="251"/>
      <c r="V4" s="251"/>
      <c r="W4" s="251"/>
      <c r="X4" s="251"/>
      <c r="Y4" s="251"/>
      <c r="Z4" s="251"/>
      <c r="AA4" s="251"/>
      <c r="AB4" s="251"/>
      <c r="AC4" s="251"/>
      <c r="AD4" s="251"/>
      <c r="AE4" s="251"/>
      <c r="AF4" s="251"/>
      <c r="AG4" s="210" t="s">
        <v>70</v>
      </c>
      <c r="AH4" s="211"/>
      <c r="AI4" s="212"/>
      <c r="AJ4" s="86"/>
      <c r="AK4" s="86"/>
      <c r="AL4" s="86"/>
      <c r="AM4" s="86"/>
      <c r="AN4" s="86"/>
      <c r="AO4" s="86"/>
      <c r="AP4" s="86"/>
      <c r="AQ4" s="86"/>
      <c r="AR4" s="86"/>
      <c r="AS4" s="86"/>
      <c r="AT4" s="86"/>
      <c r="AU4" s="86"/>
      <c r="AV4" s="86"/>
      <c r="AW4" s="86"/>
      <c r="AX4" s="86"/>
      <c r="AY4" s="86"/>
      <c r="AZ4" s="86"/>
      <c r="BA4" s="86"/>
      <c r="BB4" s="86"/>
      <c r="BC4" s="86"/>
      <c r="BD4" s="86"/>
    </row>
    <row r="5" spans="1:62" x14ac:dyDescent="0.3">
      <c r="A5" s="88"/>
      <c r="B5" s="88"/>
      <c r="C5" s="88"/>
      <c r="D5" s="89"/>
      <c r="E5" s="88"/>
      <c r="F5" s="88"/>
      <c r="G5" s="86"/>
      <c r="H5" s="86"/>
      <c r="I5" s="90"/>
      <c r="J5" s="86"/>
      <c r="K5" s="86"/>
      <c r="L5" s="86"/>
      <c r="M5" s="86"/>
      <c r="N5" s="86"/>
      <c r="O5" s="86"/>
      <c r="P5" s="86"/>
      <c r="Q5" s="86"/>
      <c r="R5" s="86"/>
      <c r="S5" s="86"/>
      <c r="T5" s="86"/>
      <c r="U5" s="86"/>
      <c r="V5" s="86"/>
      <c r="W5" s="86"/>
      <c r="X5" s="86"/>
      <c r="Y5" s="86"/>
      <c r="Z5" s="86"/>
      <c r="AA5" s="86"/>
      <c r="AB5" s="86"/>
      <c r="AC5" s="86"/>
      <c r="AD5" s="86"/>
      <c r="AE5" s="86"/>
      <c r="AF5" s="86"/>
      <c r="AG5" s="86"/>
      <c r="AH5" s="86"/>
      <c r="AI5" s="86"/>
      <c r="AJ5" s="86"/>
      <c r="AK5" s="86"/>
      <c r="AL5" s="86"/>
      <c r="AM5" s="86"/>
      <c r="AN5" s="86"/>
      <c r="AO5" s="86"/>
      <c r="AP5" s="86"/>
      <c r="AQ5" s="86"/>
      <c r="AR5" s="86"/>
      <c r="AS5" s="86"/>
      <c r="AT5" s="86"/>
      <c r="AU5" s="86"/>
      <c r="AV5" s="86"/>
      <c r="AW5" s="86"/>
      <c r="AX5" s="86"/>
      <c r="AY5" s="86"/>
      <c r="AZ5" s="86"/>
      <c r="BA5" s="86"/>
      <c r="BB5" s="86"/>
      <c r="BC5" s="86"/>
      <c r="BD5" s="86"/>
    </row>
    <row r="6" spans="1:62" ht="23.25" customHeight="1" x14ac:dyDescent="0.3">
      <c r="A6" s="241" t="s">
        <v>71</v>
      </c>
      <c r="B6" s="241"/>
      <c r="C6" s="242"/>
      <c r="D6" s="233" t="s">
        <v>7</v>
      </c>
      <c r="E6" s="234"/>
      <c r="F6" s="230" t="s">
        <v>8</v>
      </c>
      <c r="G6" s="230"/>
      <c r="H6" s="217" t="s">
        <v>438</v>
      </c>
      <c r="I6" s="218"/>
      <c r="J6" s="91"/>
      <c r="K6" s="91"/>
      <c r="L6" s="91"/>
      <c r="M6" s="91"/>
      <c r="N6" s="91"/>
      <c r="O6" s="91"/>
      <c r="P6" s="91"/>
      <c r="Q6" s="91"/>
      <c r="R6" s="86"/>
      <c r="S6" s="86"/>
      <c r="T6" s="86"/>
      <c r="U6" s="86"/>
      <c r="V6" s="86"/>
      <c r="W6" s="86"/>
      <c r="X6" s="86"/>
      <c r="Y6" s="86"/>
      <c r="Z6" s="86"/>
      <c r="AA6" s="86"/>
      <c r="AB6" s="86"/>
      <c r="AC6" s="86"/>
      <c r="AD6" s="86"/>
      <c r="AE6" s="86"/>
      <c r="AF6" s="86"/>
      <c r="AG6" s="86"/>
      <c r="AH6" s="86"/>
      <c r="AI6" s="86"/>
      <c r="AJ6" s="86"/>
      <c r="AK6" s="86"/>
      <c r="AL6" s="86"/>
      <c r="AM6" s="86"/>
      <c r="AN6" s="86"/>
      <c r="AO6" s="86"/>
      <c r="AP6" s="86"/>
      <c r="AQ6" s="86"/>
      <c r="AR6" s="86"/>
      <c r="AS6" s="86"/>
      <c r="AT6" s="86"/>
      <c r="AU6" s="86"/>
      <c r="AV6" s="86"/>
      <c r="AW6" s="86"/>
      <c r="AX6" s="86"/>
      <c r="AY6" s="86"/>
      <c r="AZ6" s="86"/>
      <c r="BA6" s="86"/>
      <c r="BB6" s="86"/>
      <c r="BC6" s="86"/>
      <c r="BD6" s="86"/>
    </row>
    <row r="7" spans="1:62" ht="25.5" customHeight="1" x14ac:dyDescent="0.3">
      <c r="A7" s="243"/>
      <c r="B7" s="243"/>
      <c r="C7" s="244"/>
      <c r="D7" s="235"/>
      <c r="E7" s="236"/>
      <c r="F7" s="231" t="s">
        <v>10</v>
      </c>
      <c r="G7" s="231"/>
      <c r="H7" s="229" t="s">
        <v>11</v>
      </c>
      <c r="I7" s="218"/>
      <c r="J7" s="91"/>
      <c r="K7" s="91"/>
      <c r="L7" s="91"/>
      <c r="M7" s="91"/>
      <c r="N7" s="91"/>
      <c r="O7" s="91"/>
      <c r="P7" s="91"/>
      <c r="Q7" s="91"/>
      <c r="R7" s="86"/>
      <c r="S7" s="86"/>
      <c r="T7" s="86"/>
      <c r="U7" s="86"/>
      <c r="V7" s="86"/>
      <c r="W7" s="86"/>
      <c r="X7" s="86"/>
      <c r="Y7" s="86"/>
      <c r="Z7" s="86"/>
      <c r="AA7" s="86"/>
      <c r="AB7" s="86"/>
      <c r="AC7" s="86"/>
      <c r="AD7" s="86"/>
      <c r="AE7" s="86"/>
      <c r="AF7" s="86"/>
      <c r="AG7" s="86"/>
      <c r="AH7" s="86"/>
      <c r="AI7" s="86"/>
      <c r="AJ7" s="86"/>
      <c r="AK7" s="86"/>
      <c r="AL7" s="86"/>
      <c r="AM7" s="86"/>
      <c r="AN7" s="86"/>
      <c r="AO7" s="86"/>
      <c r="AP7" s="86"/>
      <c r="AQ7" s="86"/>
      <c r="AR7" s="86"/>
      <c r="AS7" s="86"/>
      <c r="AT7" s="86"/>
      <c r="AU7" s="86"/>
      <c r="AV7" s="86"/>
      <c r="AW7" s="86"/>
      <c r="AX7" s="86"/>
      <c r="AY7" s="86"/>
      <c r="AZ7" s="86"/>
      <c r="BA7" s="86"/>
      <c r="BB7" s="86"/>
      <c r="BC7" s="86"/>
      <c r="BD7" s="86"/>
    </row>
    <row r="8" spans="1:62" ht="34.5" customHeight="1" x14ac:dyDescent="0.3">
      <c r="A8" s="245" t="s">
        <v>72</v>
      </c>
      <c r="B8" s="246"/>
      <c r="C8" s="247"/>
      <c r="D8" s="232" t="s">
        <v>73</v>
      </c>
      <c r="E8" s="232"/>
      <c r="F8" s="232"/>
      <c r="G8" s="232"/>
      <c r="H8" s="232"/>
      <c r="I8" s="232"/>
      <c r="J8" s="91"/>
      <c r="K8" s="91"/>
      <c r="L8" s="91"/>
      <c r="M8" s="91"/>
      <c r="N8" s="91"/>
      <c r="O8" s="91"/>
      <c r="P8" s="91"/>
      <c r="Q8" s="91"/>
      <c r="R8" s="86"/>
      <c r="S8" s="86"/>
      <c r="T8" s="86"/>
      <c r="U8" s="86"/>
      <c r="V8" s="86"/>
      <c r="W8" s="86"/>
      <c r="X8" s="86"/>
      <c r="Y8" s="86"/>
      <c r="Z8" s="86"/>
      <c r="AA8" s="86"/>
      <c r="AB8" s="86"/>
      <c r="AC8" s="86"/>
      <c r="AD8" s="86"/>
      <c r="AE8" s="86"/>
      <c r="AF8" s="86"/>
      <c r="AG8" s="86"/>
      <c r="AH8" s="86"/>
      <c r="AI8" s="86"/>
      <c r="AJ8" s="86"/>
      <c r="AK8" s="86"/>
      <c r="AL8" s="86"/>
      <c r="AM8" s="86"/>
      <c r="AN8" s="86"/>
      <c r="AO8" s="86"/>
      <c r="AP8" s="86"/>
      <c r="AQ8" s="86"/>
      <c r="AR8" s="86"/>
      <c r="AS8" s="86"/>
      <c r="AT8" s="86"/>
      <c r="AU8" s="86"/>
      <c r="AV8" s="86"/>
      <c r="AW8" s="86"/>
      <c r="AX8" s="86"/>
      <c r="AY8" s="86"/>
      <c r="AZ8" s="86"/>
      <c r="BA8" s="86"/>
      <c r="BB8" s="86"/>
      <c r="BC8" s="86"/>
      <c r="BD8" s="86"/>
    </row>
    <row r="9" spans="1:62" ht="30" customHeight="1" x14ac:dyDescent="0.3">
      <c r="A9" s="245" t="s">
        <v>74</v>
      </c>
      <c r="B9" s="246"/>
      <c r="C9" s="247"/>
      <c r="D9" s="232" t="s">
        <v>75</v>
      </c>
      <c r="E9" s="232"/>
      <c r="F9" s="232"/>
      <c r="G9" s="232"/>
      <c r="H9" s="232"/>
      <c r="I9" s="232"/>
      <c r="J9" s="91"/>
      <c r="K9" s="91"/>
      <c r="L9" s="91"/>
      <c r="M9" s="91"/>
      <c r="N9" s="91"/>
      <c r="O9" s="91"/>
      <c r="P9" s="91"/>
      <c r="Q9" s="91"/>
      <c r="R9" s="86"/>
      <c r="S9" s="86"/>
      <c r="T9" s="86"/>
      <c r="U9" s="86"/>
      <c r="V9" s="86"/>
      <c r="W9" s="86"/>
      <c r="X9" s="86"/>
      <c r="Y9" s="86"/>
      <c r="Z9" s="86"/>
      <c r="AA9" s="86"/>
      <c r="AB9" s="86"/>
      <c r="AC9" s="86"/>
      <c r="AD9" s="86"/>
      <c r="AE9" s="86"/>
      <c r="AF9" s="86"/>
      <c r="AG9" s="86"/>
      <c r="AH9" s="86"/>
      <c r="AI9" s="86"/>
      <c r="AJ9" s="86"/>
      <c r="AK9" s="86"/>
      <c r="AL9" s="86"/>
      <c r="AM9" s="86"/>
      <c r="AN9" s="86"/>
      <c r="AO9" s="86"/>
      <c r="AP9" s="86"/>
      <c r="AQ9" s="86"/>
      <c r="AR9" s="86"/>
      <c r="AS9" s="86"/>
      <c r="AT9" s="86"/>
      <c r="AU9" s="86"/>
      <c r="AV9" s="86"/>
      <c r="AW9" s="86"/>
      <c r="AX9" s="86"/>
      <c r="AY9" s="86"/>
      <c r="AZ9" s="86"/>
      <c r="BA9" s="86"/>
      <c r="BB9" s="86"/>
      <c r="BC9" s="86"/>
      <c r="BD9" s="86"/>
    </row>
    <row r="10" spans="1:62" ht="16.5" customHeight="1" x14ac:dyDescent="0.3">
      <c r="A10" s="87"/>
      <c r="B10" s="87"/>
      <c r="C10" s="87"/>
      <c r="D10" s="92"/>
      <c r="E10" s="92"/>
      <c r="F10" s="92"/>
      <c r="G10" s="92"/>
      <c r="H10" s="92"/>
      <c r="I10" s="92"/>
      <c r="J10" s="91"/>
      <c r="K10" s="91"/>
      <c r="L10" s="91"/>
      <c r="M10" s="91"/>
      <c r="N10" s="91"/>
      <c r="O10" s="86"/>
      <c r="P10" s="86"/>
      <c r="Q10" s="86"/>
      <c r="R10" s="86"/>
      <c r="S10" s="86"/>
      <c r="T10" s="86"/>
      <c r="U10" s="86"/>
      <c r="V10" s="86"/>
      <c r="W10" s="86"/>
      <c r="X10" s="86"/>
      <c r="Y10" s="86"/>
      <c r="Z10" s="86"/>
      <c r="AA10" s="86"/>
      <c r="AB10" s="86"/>
      <c r="AC10" s="86"/>
      <c r="AD10" s="86"/>
      <c r="AE10" s="86"/>
      <c r="AF10" s="86"/>
      <c r="AG10" s="86"/>
      <c r="AH10" s="86"/>
      <c r="AI10" s="86"/>
      <c r="AJ10" s="86"/>
      <c r="AK10" s="86"/>
      <c r="AL10" s="86"/>
      <c r="AM10" s="86"/>
      <c r="AN10" s="86"/>
      <c r="AO10" s="86"/>
      <c r="AP10" s="86"/>
      <c r="AQ10" s="86"/>
      <c r="AR10" s="86"/>
      <c r="AS10" s="86"/>
      <c r="AT10" s="86"/>
      <c r="AU10" s="86"/>
      <c r="AV10" s="86"/>
      <c r="AW10" s="86"/>
      <c r="AX10" s="86"/>
      <c r="AY10" s="86"/>
      <c r="AZ10" s="86"/>
      <c r="BA10" s="86"/>
      <c r="BB10" s="86"/>
      <c r="BC10" s="86"/>
      <c r="BD10" s="86"/>
    </row>
    <row r="11" spans="1:62" ht="21.75" customHeight="1" x14ac:dyDescent="0.3">
      <c r="A11" s="224" t="s">
        <v>76</v>
      </c>
      <c r="B11" s="225"/>
      <c r="C11" s="225"/>
      <c r="D11" s="225"/>
      <c r="E11" s="225"/>
      <c r="F11" s="225"/>
      <c r="G11" s="225"/>
      <c r="H11" s="225"/>
      <c r="I11" s="226"/>
      <c r="J11" s="227" t="s">
        <v>77</v>
      </c>
      <c r="K11" s="227"/>
      <c r="L11" s="227"/>
      <c r="M11" s="227"/>
      <c r="N11" s="227"/>
      <c r="O11" s="227"/>
      <c r="P11" s="227"/>
      <c r="Q11" s="227"/>
      <c r="R11" s="227"/>
      <c r="S11" s="227"/>
      <c r="T11" s="227"/>
      <c r="U11" s="227"/>
      <c r="V11" s="227"/>
      <c r="W11" s="227"/>
      <c r="X11" s="227"/>
      <c r="Y11" s="227"/>
      <c r="Z11" s="227"/>
      <c r="AA11" s="227"/>
      <c r="AB11" s="227"/>
      <c r="AC11" s="227"/>
      <c r="AD11" s="227"/>
      <c r="AE11" s="227"/>
      <c r="AF11" s="227"/>
      <c r="AG11" s="227"/>
      <c r="AH11" s="227"/>
      <c r="AI11" s="224" t="s">
        <v>78</v>
      </c>
      <c r="AJ11" s="226"/>
      <c r="AK11" s="207" t="s">
        <v>79</v>
      </c>
      <c r="AL11" s="207" t="s">
        <v>80</v>
      </c>
      <c r="AM11" s="204" t="s">
        <v>81</v>
      </c>
      <c r="AN11" s="204" t="s">
        <v>82</v>
      </c>
      <c r="AO11" s="204" t="s">
        <v>437</v>
      </c>
      <c r="AP11" s="204" t="s">
        <v>439</v>
      </c>
      <c r="AQ11" s="86"/>
      <c r="AR11" s="86"/>
      <c r="AS11" s="86"/>
      <c r="AT11" s="86"/>
      <c r="AU11" s="86"/>
      <c r="AV11" s="86"/>
      <c r="AW11" s="86"/>
      <c r="AX11" s="86"/>
      <c r="AY11" s="86"/>
      <c r="AZ11" s="86"/>
      <c r="BA11" s="86"/>
      <c r="BB11" s="86"/>
      <c r="BC11" s="86"/>
      <c r="BD11" s="86"/>
    </row>
    <row r="12" spans="1:62" ht="16.5" customHeight="1" x14ac:dyDescent="0.3">
      <c r="A12" s="248" t="s">
        <v>83</v>
      </c>
      <c r="B12" s="203" t="s">
        <v>84</v>
      </c>
      <c r="C12" s="203" t="s">
        <v>85</v>
      </c>
      <c r="D12" s="207" t="s">
        <v>86</v>
      </c>
      <c r="E12" s="207" t="s">
        <v>87</v>
      </c>
      <c r="F12" s="207" t="s">
        <v>88</v>
      </c>
      <c r="G12" s="207" t="s">
        <v>89</v>
      </c>
      <c r="H12" s="207" t="s">
        <v>90</v>
      </c>
      <c r="I12" s="207" t="s">
        <v>91</v>
      </c>
      <c r="J12" s="227" t="s">
        <v>92</v>
      </c>
      <c r="K12" s="227"/>
      <c r="L12" s="227"/>
      <c r="M12" s="227"/>
      <c r="N12" s="227"/>
      <c r="O12" s="250" t="s">
        <v>93</v>
      </c>
      <c r="P12" s="250"/>
      <c r="Q12" s="250"/>
      <c r="R12" s="250"/>
      <c r="S12" s="250"/>
      <c r="T12" s="250"/>
      <c r="U12" s="250"/>
      <c r="V12" s="250"/>
      <c r="W12" s="250"/>
      <c r="X12" s="250"/>
      <c r="Y12" s="93"/>
      <c r="Z12" s="93"/>
      <c r="AA12" s="93"/>
      <c r="AB12" s="93"/>
      <c r="AC12" s="93"/>
      <c r="AD12" s="228" t="s">
        <v>94</v>
      </c>
      <c r="AE12" s="228"/>
      <c r="AF12" s="228"/>
      <c r="AG12" s="228"/>
      <c r="AH12" s="228"/>
      <c r="AI12" s="249" t="s">
        <v>95</v>
      </c>
      <c r="AJ12" s="94" t="s">
        <v>96</v>
      </c>
      <c r="AK12" s="208"/>
      <c r="AL12" s="208"/>
      <c r="AM12" s="205"/>
      <c r="AN12" s="205"/>
      <c r="AO12" s="205"/>
      <c r="AP12" s="205"/>
      <c r="AQ12" s="86"/>
      <c r="AR12" s="86"/>
      <c r="AS12" s="86"/>
      <c r="AT12" s="86"/>
      <c r="AU12" s="86"/>
      <c r="AV12" s="86"/>
      <c r="AW12" s="86"/>
      <c r="AX12" s="86"/>
      <c r="AY12" s="86"/>
      <c r="AZ12" s="86"/>
      <c r="BA12" s="86"/>
      <c r="BB12" s="86"/>
      <c r="BC12" s="86"/>
      <c r="BD12" s="86"/>
    </row>
    <row r="13" spans="1:62" ht="16.5" customHeight="1" x14ac:dyDescent="0.3">
      <c r="A13" s="248"/>
      <c r="B13" s="203"/>
      <c r="C13" s="203"/>
      <c r="D13" s="208"/>
      <c r="E13" s="208"/>
      <c r="F13" s="208"/>
      <c r="G13" s="252"/>
      <c r="H13" s="208"/>
      <c r="I13" s="208"/>
      <c r="J13" s="213" t="s">
        <v>97</v>
      </c>
      <c r="K13" s="213" t="s">
        <v>98</v>
      </c>
      <c r="L13" s="213" t="s">
        <v>99</v>
      </c>
      <c r="M13" s="213" t="s">
        <v>98</v>
      </c>
      <c r="N13" s="213" t="s">
        <v>100</v>
      </c>
      <c r="O13" s="222" t="s">
        <v>101</v>
      </c>
      <c r="P13" s="207" t="s">
        <v>102</v>
      </c>
      <c r="Q13" s="207" t="s">
        <v>103</v>
      </c>
      <c r="R13" s="219" t="s">
        <v>104</v>
      </c>
      <c r="S13" s="220"/>
      <c r="T13" s="220"/>
      <c r="U13" s="220"/>
      <c r="V13" s="220"/>
      <c r="W13" s="220"/>
      <c r="X13" s="221"/>
      <c r="Y13" s="222" t="s">
        <v>105</v>
      </c>
      <c r="Z13" s="222" t="s">
        <v>106</v>
      </c>
      <c r="AA13" s="222" t="s">
        <v>98</v>
      </c>
      <c r="AB13" s="222" t="s">
        <v>107</v>
      </c>
      <c r="AC13" s="222" t="s">
        <v>98</v>
      </c>
      <c r="AD13" s="222" t="s">
        <v>108</v>
      </c>
      <c r="AE13" s="222" t="s">
        <v>98</v>
      </c>
      <c r="AF13" s="222" t="s">
        <v>109</v>
      </c>
      <c r="AG13" s="222" t="s">
        <v>98</v>
      </c>
      <c r="AH13" s="222" t="s">
        <v>110</v>
      </c>
      <c r="AI13" s="249"/>
      <c r="AJ13" s="215" t="s">
        <v>111</v>
      </c>
      <c r="AK13" s="208"/>
      <c r="AL13" s="208"/>
      <c r="AM13" s="205"/>
      <c r="AN13" s="205"/>
      <c r="AO13" s="205"/>
      <c r="AP13" s="205"/>
      <c r="AQ13" s="86"/>
      <c r="AR13" s="86"/>
      <c r="AS13" s="86"/>
      <c r="AT13" s="86"/>
      <c r="AU13" s="86"/>
      <c r="AV13" s="86"/>
      <c r="AW13" s="86"/>
      <c r="AX13" s="86"/>
      <c r="AY13" s="86"/>
      <c r="AZ13" s="86"/>
      <c r="BA13" s="86"/>
      <c r="BB13" s="86"/>
      <c r="BC13" s="86"/>
      <c r="BD13" s="86"/>
    </row>
    <row r="14" spans="1:62" s="98" customFormat="1" ht="90" customHeight="1" x14ac:dyDescent="0.25">
      <c r="A14" s="248"/>
      <c r="B14" s="203"/>
      <c r="C14" s="203"/>
      <c r="D14" s="209"/>
      <c r="E14" s="209"/>
      <c r="F14" s="209"/>
      <c r="G14" s="253"/>
      <c r="H14" s="209"/>
      <c r="I14" s="209"/>
      <c r="J14" s="214"/>
      <c r="K14" s="214"/>
      <c r="L14" s="214"/>
      <c r="M14" s="214"/>
      <c r="N14" s="214"/>
      <c r="O14" s="223"/>
      <c r="P14" s="209"/>
      <c r="Q14" s="209"/>
      <c r="R14" s="95" t="s">
        <v>112</v>
      </c>
      <c r="S14" s="95" t="s">
        <v>113</v>
      </c>
      <c r="T14" s="95" t="s">
        <v>114</v>
      </c>
      <c r="U14" s="95" t="s">
        <v>115</v>
      </c>
      <c r="V14" s="95" t="s">
        <v>116</v>
      </c>
      <c r="W14" s="95" t="s">
        <v>117</v>
      </c>
      <c r="X14" s="96" t="s">
        <v>118</v>
      </c>
      <c r="Y14" s="223"/>
      <c r="Z14" s="223"/>
      <c r="AA14" s="223"/>
      <c r="AB14" s="223"/>
      <c r="AC14" s="223"/>
      <c r="AD14" s="223"/>
      <c r="AE14" s="223"/>
      <c r="AF14" s="223"/>
      <c r="AG14" s="223"/>
      <c r="AH14" s="223"/>
      <c r="AI14" s="249"/>
      <c r="AJ14" s="216"/>
      <c r="AK14" s="209"/>
      <c r="AL14" s="209"/>
      <c r="AM14" s="206"/>
      <c r="AN14" s="206"/>
      <c r="AO14" s="206"/>
      <c r="AP14" s="206"/>
      <c r="AQ14" s="97"/>
      <c r="AR14" s="97"/>
      <c r="AS14" s="97"/>
      <c r="AT14" s="97"/>
      <c r="AU14" s="97"/>
      <c r="AV14" s="97"/>
      <c r="AW14" s="97"/>
      <c r="AX14" s="97"/>
      <c r="AY14" s="97"/>
      <c r="AZ14" s="97"/>
      <c r="BA14" s="97"/>
      <c r="BB14" s="97"/>
      <c r="BC14" s="97"/>
      <c r="BD14" s="97"/>
    </row>
    <row r="15" spans="1:62" ht="142.9" customHeight="1" x14ac:dyDescent="0.3">
      <c r="A15" s="180" t="s">
        <v>119</v>
      </c>
      <c r="B15" s="181" t="s">
        <v>120</v>
      </c>
      <c r="C15" s="181" t="s">
        <v>7</v>
      </c>
      <c r="D15" s="181" t="s">
        <v>121</v>
      </c>
      <c r="E15" s="181" t="s">
        <v>122</v>
      </c>
      <c r="F15" s="181" t="s">
        <v>123</v>
      </c>
      <c r="G15" s="182" t="s">
        <v>124</v>
      </c>
      <c r="H15" s="102" t="s">
        <v>125</v>
      </c>
      <c r="I15" s="195" t="s">
        <v>126</v>
      </c>
      <c r="J15" s="187" t="s">
        <v>127</v>
      </c>
      <c r="K15" s="186">
        <f>IF(J15="","",IF(J15="Muy Baja",0.2,IF(J15="Baja",0.4,IF(J15="Media",0.6,IF(J15="Alta",0.8,IF(J15="Muy Alta",1,))))))</f>
        <v>0.4</v>
      </c>
      <c r="L15" s="187" t="s">
        <v>128</v>
      </c>
      <c r="M15" s="186">
        <f>IF(L15="","",IF(L15="Leve",0.2,IF(L15="Menor",0.4,IF(L15="Moderado",0.6,IF(L15="Mayor",0.8,IF(L15="Catastrófico",1,))))))</f>
        <v>0.8</v>
      </c>
      <c r="N15" s="189" t="str">
        <f>IF(OR(AND(J15="Muy Baja",L15="Leve"),AND(J15="Muy Baja",L15="Menor"),AND(J15="Baja",L15="Leve")),"Bajo",IF(OR(AND(J15="Muy baja",L15="Moderado"),AND(J15="Baja",L15="Menor"),AND(J15="Baja",L15="Moderado"),AND(J15="Media",L15="Leve"),AND(J15="Media",L15="Menor"),AND(J15="Media",L15="Moderado"),AND(J15="Alta",L15="Leve"),AND(J15="Alta",L15="Menor")),"Moderado",IF(OR(AND(J15="Muy Baja",L15="Mayor"),AND(J15="Baja",L15="Mayor"),AND(J15="Media",L15="Mayor"),AND(J15="Alta",L15="Moderado"),AND(J15="Alta",L15="Mayor"),AND(J15="Muy Alta",L15="Leve"),AND(J15="Muy Alta",L15="Menor"),AND(J15="Muy Alta",L15="Moderado"),AND(J15="Muy Alta",L15="Mayor")),"Alto",IF(OR(AND(J15="Muy Baja",L15="Catastrófico"),AND(J15="Baja",L15="Catastrófico"),AND(J15="Media",L15="Catastrófico"),AND(J15="Alta",L15="Catastrófico"),AND(J15="Muy Alta",L15="Catastrófico")),"Extremo",""))))</f>
        <v>Alto</v>
      </c>
      <c r="O15" s="27">
        <v>1</v>
      </c>
      <c r="P15" s="103" t="s">
        <v>129</v>
      </c>
      <c r="Q15" s="27" t="str">
        <f t="shared" ref="Q15:Q43" si="0">IF(OR(R15="Preventivo",R15="Detectivo"),"Probabilidad",IF(R15="Correctivo","Impacto",""))</f>
        <v>Probabilidad</v>
      </c>
      <c r="R15" s="99" t="s">
        <v>130</v>
      </c>
      <c r="S15" s="99" t="s">
        <v>131</v>
      </c>
      <c r="T15" s="28" t="str">
        <f>IF(AND(R15="Preventivo",S15="Automático"),"50%",IF(AND(R15="Preventivo",S15="Manual"),"40%",IF(AND(R15="Detectivo",S15="Automático"),"40%",IF(AND(R15="Detectivo",S15="Manual"),"30%",IF(AND(R15="Correctivo",S15="Automático"),"35%",IF(AND(R15="Correctivo",S15="Manual"),"25%",""))))))</f>
        <v>40%</v>
      </c>
      <c r="U15" s="99" t="s">
        <v>132</v>
      </c>
      <c r="V15" s="99" t="s">
        <v>133</v>
      </c>
      <c r="W15" s="99" t="s">
        <v>134</v>
      </c>
      <c r="X15" s="100" t="s">
        <v>135</v>
      </c>
      <c r="Y15" s="101">
        <f>IFERROR(IF(Q15="Probabilidad",(K15-(+K15*T15)),IF(Q15="Impacto",K15,"")),"")</f>
        <v>0.24</v>
      </c>
      <c r="Z15" s="30" t="str">
        <f t="shared" ref="Z15:Z43" si="1">IFERROR(IF(Y15="","",IF(Y15&lt;=0.2,"Muy Baja",IF(Y15&lt;=0.4,"Baja",IF(Y15&lt;=0.6,"Media",IF(Y15&lt;=0.8,"Alta","Muy Alta"))))),"")</f>
        <v>Baja</v>
      </c>
      <c r="AA15" s="28">
        <f>+Y15</f>
        <v>0.24</v>
      </c>
      <c r="AB15" s="30" t="str">
        <f>IFERROR(IF(AC15="","",IF(AC15&lt;=0.2,"Leve",IF(AC15&lt;=0.4,"Menor",IF(AC15&lt;=0.6,"Moderado",IF(AC15&lt;=0.8,"Mayor","Catastrófico"))))),"")</f>
        <v>Mayor</v>
      </c>
      <c r="AC15" s="28">
        <f>IFERROR(IF(Q15="Impacto",(M15-(+M15*T15)),IF(Q15="Probabilidad",M15,"")),"")</f>
        <v>0.8</v>
      </c>
      <c r="AD15" s="187" t="str">
        <f t="shared" ref="AD15" si="2">IFERROR(IF(AE15=0,"",IF(AND(AE15&gt;0,AE15&lt;=0.2),"Muy Baja",IF(AE15&lt;=0.4,"Baja",IF(AE15&lt;=0.6,"Media",IF(AE15&lt;=0.8,"Alta","Muy Alta"))))),"")</f>
        <v>Muy Baja</v>
      </c>
      <c r="AE15" s="190">
        <f>MIN(Y15:Y16)</f>
        <v>0.14399999999999999</v>
      </c>
      <c r="AF15" s="187" t="str">
        <f t="shared" ref="AF15" si="3">IFERROR(IF(AG15=0,"",IF(AND(AG15&gt;0,AG15&lt;=0.2),"Leve",IF(AG15&lt;=0.4,"Menor",IF(AG15&lt;=0.6,"Moderado",IF(AG15&lt;=0.8,"Mayor","Catastrófico"))))),"")</f>
        <v>Mayor</v>
      </c>
      <c r="AG15" s="190">
        <f>MIN(AC15:AC16)</f>
        <v>0.8</v>
      </c>
      <c r="AH15" s="192" t="str">
        <f t="shared" ref="AH15" si="4">IFERROR(IF(OR(AND(AD15="Muy Baja",AF15="Leve"),AND(AD15="Muy Baja",AF15="Menor"),AND(AD15="Baja",AF15="Leve")),"Bajo",IF(OR(AND(AD15="Muy Baja",AF15="Moderado"),AND(AD15="Baja",AF15="Menor"),AND(AD15="Baja",AF15="Moderado"),AND(AD15="Media",AF15="Leve"),AND(AD15="Media",AF15="Menor"),AND(AD15="Media",AF15="Moderado"),AND(AD15="Alta",AF15="Leve"),AND(AD15="Alta",AF15="Menor")),"Moderado",IF(OR(AND(AD15="Muy Baja",AF15="Mayor"),AND(AD15="Baja",AF15="Mayor"),AND(AD15="Media",AF15="Mayor"),AND(AD15="Alta",AF15="Moderado"),AND(AD15="Alta",AF15="Mayor"),AND(AD15="Muy Alta",AF15="Leve"),AND(AD15="Muy Alta",AF15="Menor"),AND(AD15="Muy Alta",AF15="Moderado"),AND(AD15="Muy Alta",AF15="Mayor")),"Alto",IF(OR(AND(AD15="Muy Baja",AF15="Catastrófico"),AND(AD15="Baja",AF15="Catastrófico"),AND(AD15="Media",AF15="Catastrófico"),AND(AD15="Alta",AF15="Catastrófico"),AND(AD15="Muy Alta",AF15="Catastrófico")),"Extremo","")))),"")</f>
        <v>Alto</v>
      </c>
      <c r="AI15" s="183" t="s">
        <v>136</v>
      </c>
      <c r="AJ15" s="114"/>
      <c r="AK15" s="173" t="s">
        <v>137</v>
      </c>
      <c r="AL15" s="173" t="s">
        <v>137</v>
      </c>
      <c r="AM15" s="173" t="s">
        <v>138</v>
      </c>
      <c r="AN15" s="173" t="s">
        <v>379</v>
      </c>
      <c r="AO15" s="173" t="s">
        <v>441</v>
      </c>
      <c r="AP15" s="173" t="s">
        <v>449</v>
      </c>
      <c r="AQ15" s="86"/>
      <c r="AR15" s="86"/>
      <c r="AS15" s="86"/>
      <c r="AT15" s="86"/>
      <c r="AU15" s="86"/>
      <c r="AV15" s="86"/>
      <c r="AW15" s="86"/>
      <c r="AX15" s="86"/>
      <c r="AY15" s="86"/>
      <c r="AZ15" s="86"/>
      <c r="BA15" s="86"/>
      <c r="BB15" s="86"/>
      <c r="BC15" s="86"/>
      <c r="BD15" s="86"/>
      <c r="BE15" s="86"/>
      <c r="BF15" s="86"/>
      <c r="BG15" s="86"/>
      <c r="BH15" s="86"/>
      <c r="BI15" s="86"/>
      <c r="BJ15" s="86"/>
    </row>
    <row r="16" spans="1:62" ht="291" customHeight="1" x14ac:dyDescent="0.3">
      <c r="A16" s="180"/>
      <c r="B16" s="181"/>
      <c r="C16" s="181"/>
      <c r="D16" s="181"/>
      <c r="E16" s="181"/>
      <c r="F16" s="181"/>
      <c r="G16" s="182"/>
      <c r="H16" s="102" t="s">
        <v>139</v>
      </c>
      <c r="I16" s="196"/>
      <c r="J16" s="188"/>
      <c r="K16" s="186"/>
      <c r="L16" s="188"/>
      <c r="M16" s="186"/>
      <c r="N16" s="189"/>
      <c r="O16" s="27">
        <v>2</v>
      </c>
      <c r="P16" s="103" t="s">
        <v>140</v>
      </c>
      <c r="Q16" s="27" t="str">
        <f t="shared" si="0"/>
        <v>Probabilidad</v>
      </c>
      <c r="R16" s="99" t="s">
        <v>130</v>
      </c>
      <c r="S16" s="99" t="s">
        <v>131</v>
      </c>
      <c r="T16" s="28" t="str">
        <f t="shared" ref="T16" si="5">IF(AND(R16="Preventivo",S16="Automático"),"50%",IF(AND(R16="Preventivo",S16="Manual"),"40%",IF(AND(R16="Detectivo",S16="Automático"),"40%",IF(AND(R16="Detectivo",S16="Manual"),"30%",IF(AND(R16="Correctivo",S16="Automático"),"35%",IF(AND(R16="Correctivo",S16="Manual"),"25%",""))))))</f>
        <v>40%</v>
      </c>
      <c r="U16" s="99" t="s">
        <v>132</v>
      </c>
      <c r="V16" s="99" t="s">
        <v>133</v>
      </c>
      <c r="W16" s="99" t="s">
        <v>134</v>
      </c>
      <c r="X16" s="100" t="s">
        <v>141</v>
      </c>
      <c r="Y16" s="101">
        <f>IFERROR(IF(AND(Q15="Probabilidad",Q16="Probabilidad"),(AA15-(+AA15*T16)),IF(Q16="Probabilidad",(K15-(+K15*T16)),IF(Q16="Impacto",AA15,""))),"")</f>
        <v>0.14399999999999999</v>
      </c>
      <c r="Z16" s="30" t="str">
        <f t="shared" si="1"/>
        <v>Muy Baja</v>
      </c>
      <c r="AA16" s="28">
        <f t="shared" ref="AA16" si="6">+Y16</f>
        <v>0.14399999999999999</v>
      </c>
      <c r="AB16" s="30" t="str">
        <f t="shared" ref="AB16" si="7">IFERROR(IF(AC16="","",IF(AC16&lt;=0.2,"Leve",IF(AC16&lt;=0.4,"Menor",IF(AC16&lt;=0.6,"Moderado",IF(AC16&lt;=0.8,"Mayor","Catastrófico"))))),"")</f>
        <v>Mayor</v>
      </c>
      <c r="AC16" s="28">
        <f>IFERROR(IF(AND(Q15="Impacto",Q16="Impacto"),(AC15-(+AC15*T16)),IF(Q16="Impacto",($M$25-(+$M$25*T16)),IF(Q16="Probabilidad",AC15,""))),"")</f>
        <v>0.8</v>
      </c>
      <c r="AD16" s="188"/>
      <c r="AE16" s="191"/>
      <c r="AF16" s="188"/>
      <c r="AG16" s="191"/>
      <c r="AH16" s="193"/>
      <c r="AI16" s="184"/>
      <c r="AJ16" s="115"/>
      <c r="AK16" s="174"/>
      <c r="AL16" s="174"/>
      <c r="AM16" s="174"/>
      <c r="AN16" s="174"/>
      <c r="AO16" s="174"/>
      <c r="AP16" s="174"/>
      <c r="AQ16" s="86"/>
      <c r="AR16" s="86"/>
      <c r="AS16" s="86"/>
      <c r="AT16" s="86"/>
      <c r="AU16" s="86"/>
      <c r="AV16" s="86"/>
      <c r="AW16" s="86"/>
      <c r="AX16" s="86"/>
      <c r="AY16" s="86"/>
      <c r="AZ16" s="86"/>
      <c r="BA16" s="86"/>
      <c r="BB16" s="86"/>
      <c r="BC16" s="86"/>
      <c r="BD16" s="86"/>
      <c r="BE16" s="86"/>
      <c r="BF16" s="86"/>
      <c r="BG16" s="86"/>
      <c r="BH16" s="86"/>
      <c r="BI16" s="86"/>
      <c r="BJ16" s="86"/>
    </row>
    <row r="17" spans="1:62" ht="151.5" customHeight="1" x14ac:dyDescent="0.3">
      <c r="A17" s="180" t="s">
        <v>142</v>
      </c>
      <c r="B17" s="181" t="s">
        <v>143</v>
      </c>
      <c r="C17" s="181" t="s">
        <v>7</v>
      </c>
      <c r="D17" s="181" t="s">
        <v>144</v>
      </c>
      <c r="E17" s="181" t="s">
        <v>145</v>
      </c>
      <c r="F17" s="181" t="s">
        <v>146</v>
      </c>
      <c r="G17" s="182" t="s">
        <v>147</v>
      </c>
      <c r="H17" s="102" t="s">
        <v>148</v>
      </c>
      <c r="I17" s="195" t="s">
        <v>126</v>
      </c>
      <c r="J17" s="187" t="s">
        <v>127</v>
      </c>
      <c r="K17" s="186">
        <f>IF(J17="","",IF(J17="Muy Baja",0.2,IF(J17="Baja",0.4,IF(J17="Media",0.6,IF(J17="Alta",0.8,IF(J17="Muy Alta",1,))))))</f>
        <v>0.4</v>
      </c>
      <c r="L17" s="187" t="s">
        <v>149</v>
      </c>
      <c r="M17" s="186">
        <f>IF(L17="","",IF(L17="Leve",0.2,IF(L17="Menor",0.4,IF(L17="Moderado",0.6,IF(L17="Mayor",0.8,IF(L17="Catastrófico",1,))))))</f>
        <v>0.6</v>
      </c>
      <c r="N17" s="189" t="str">
        <f>IF(OR(AND(J17="Muy Baja",L17="Leve"),AND(J17="Muy Baja",L17="Menor"),AND(J17="Baja",L17="Leve")),"Bajo",IF(OR(AND(J17="Muy baja",L17="Moderado"),AND(J17="Baja",L17="Menor"),AND(J17="Baja",L17="Moderado"),AND(J17="Media",L17="Leve"),AND(J17="Media",L17="Menor"),AND(J17="Media",L17="Moderado"),AND(J17="Alta",L17="Leve"),AND(J17="Alta",L17="Menor")),"Moderado",IF(OR(AND(J17="Muy Baja",L17="Mayor"),AND(J17="Baja",L17="Mayor"),AND(J17="Media",L17="Mayor"),AND(J17="Alta",L17="Moderado"),AND(J17="Alta",L17="Mayor"),AND(J17="Muy Alta",L17="Leve"),AND(J17="Muy Alta",L17="Menor"),AND(J17="Muy Alta",L17="Moderado"),AND(J17="Muy Alta",L17="Mayor")),"Alto",IF(OR(AND(J17="Muy Baja",L17="Catastrófico"),AND(J17="Baja",L17="Catastrófico"),AND(J17="Media",L17="Catastrófico"),AND(J17="Alta",L17="Catastrófico"),AND(J17="Muy Alta",L17="Catastrófico")),"Extremo",""))))</f>
        <v>Moderado</v>
      </c>
      <c r="O17" s="27">
        <v>1</v>
      </c>
      <c r="P17" s="103" t="s">
        <v>150</v>
      </c>
      <c r="Q17" s="27" t="str">
        <f t="shared" si="0"/>
        <v>Probabilidad</v>
      </c>
      <c r="R17" s="99" t="s">
        <v>151</v>
      </c>
      <c r="S17" s="99" t="s">
        <v>131</v>
      </c>
      <c r="T17" s="28" t="str">
        <f>IF(AND(R17="Preventivo",S17="Automático"),"50%",IF(AND(R17="Preventivo",S17="Manual"),"40%",IF(AND(R17="Detectivo",S17="Automático"),"40%",IF(AND(R17="Detectivo",S17="Manual"),"30%",IF(AND(R17="Correctivo",S17="Automático"),"35%",IF(AND(R17="Correctivo",S17="Manual"),"25%",""))))))</f>
        <v>30%</v>
      </c>
      <c r="U17" s="99" t="s">
        <v>132</v>
      </c>
      <c r="V17" s="99" t="s">
        <v>152</v>
      </c>
      <c r="W17" s="99" t="s">
        <v>134</v>
      </c>
      <c r="X17" s="27" t="s">
        <v>153</v>
      </c>
      <c r="Y17" s="101">
        <f>IFERROR(IF(Q17="Probabilidad",(K17-(+K17*T17)),IF(Q17="Impacto",K17,"")),"")</f>
        <v>0.28000000000000003</v>
      </c>
      <c r="Z17" s="30" t="str">
        <f t="shared" si="1"/>
        <v>Baja</v>
      </c>
      <c r="AA17" s="28">
        <f>+Y17</f>
        <v>0.28000000000000003</v>
      </c>
      <c r="AB17" s="30" t="str">
        <f>IFERROR(IF(AC17="","",IF(AC17&lt;=0.2,"Leve",IF(AC17&lt;=0.4,"Menor",IF(AC17&lt;=0.6,"Moderado",IF(AC17&lt;=0.8,"Mayor","Catastrófico"))))),"")</f>
        <v>Moderado</v>
      </c>
      <c r="AC17" s="28">
        <f>IFERROR(IF(Q17="Impacto",(M17-(+M17*T17)),IF(Q17="Probabilidad",M17,"")),"")</f>
        <v>0.6</v>
      </c>
      <c r="AD17" s="187" t="str">
        <f t="shared" ref="AD17" si="8">IFERROR(IF(AE17=0,"",IF(AND(AE17&gt;0,AE17&lt;=0.2),"Muy Baja",IF(AE17&lt;=0.4,"Baja",IF(AE17&lt;=0.6,"Media",IF(AE17&lt;=0.8,"Alta","Muy Alta"))))),"")</f>
        <v>Muy Baja</v>
      </c>
      <c r="AE17" s="190">
        <f>MIN(Y17:Y19)</f>
        <v>0.1008</v>
      </c>
      <c r="AF17" s="187" t="str">
        <f t="shared" ref="AF17" si="9">IFERROR(IF(AG17=0,"",IF(AND(AG17&gt;0,AG17&lt;=0.2),"Leve",IF(AG17&lt;=0.4,"Menor",IF(AG17&lt;=0.6,"Moderado",IF(AG17&lt;=0.8,"Mayor","Catastrófico"))))),"")</f>
        <v>Moderado</v>
      </c>
      <c r="AG17" s="190">
        <f>MIN(AC17:AC19)</f>
        <v>0.6</v>
      </c>
      <c r="AH17" s="192" t="str">
        <f t="shared" ref="AH17" si="10">IFERROR(IF(OR(AND(AD17="Muy Baja",AF17="Leve"),AND(AD17="Muy Baja",AF17="Menor"),AND(AD17="Baja",AF17="Leve")),"Bajo",IF(OR(AND(AD17="Muy Baja",AF17="Moderado"),AND(AD17="Baja",AF17="Menor"),AND(AD17="Baja",AF17="Moderado"),AND(AD17="Media",AF17="Leve"),AND(AD17="Media",AF17="Menor"),AND(AD17="Media",AF17="Moderado"),AND(AD17="Alta",AF17="Leve"),AND(AD17="Alta",AF17="Menor")),"Moderado",IF(OR(AND(AD17="Muy Baja",AF17="Mayor"),AND(AD17="Baja",AF17="Mayor"),AND(AD17="Media",AF17="Mayor"),AND(AD17="Alta",AF17="Moderado"),AND(AD17="Alta",AF17="Mayor"),AND(AD17="Muy Alta",AF17="Leve"),AND(AD17="Muy Alta",AF17="Menor"),AND(AD17="Muy Alta",AF17="Moderado"),AND(AD17="Muy Alta",AF17="Mayor")),"Alto",IF(OR(AND(AD17="Muy Baja",AF17="Catastrófico"),AND(AD17="Baja",AF17="Catastrófico"),AND(AD17="Media",AF17="Catastrófico"),AND(AD17="Alta",AF17="Catastrófico"),AND(AD17="Muy Alta",AF17="Catastrófico")),"Extremo","")))),"")</f>
        <v>Moderado</v>
      </c>
      <c r="AI17" s="183" t="s">
        <v>136</v>
      </c>
      <c r="AJ17" s="114"/>
      <c r="AK17" s="173" t="s">
        <v>137</v>
      </c>
      <c r="AL17" s="173" t="s">
        <v>137</v>
      </c>
      <c r="AM17" s="173" t="s">
        <v>154</v>
      </c>
      <c r="AN17" s="173" t="s">
        <v>155</v>
      </c>
      <c r="AO17" s="173" t="s">
        <v>442</v>
      </c>
      <c r="AP17" s="173" t="s">
        <v>155</v>
      </c>
      <c r="AQ17" s="86"/>
      <c r="AR17" s="86"/>
      <c r="AS17" s="86"/>
      <c r="AT17" s="86"/>
      <c r="AU17" s="86"/>
      <c r="AV17" s="86"/>
      <c r="AW17" s="86"/>
      <c r="AX17" s="86"/>
      <c r="AY17" s="86"/>
      <c r="AZ17" s="86"/>
      <c r="BA17" s="86"/>
      <c r="BB17" s="86"/>
      <c r="BC17" s="86"/>
      <c r="BD17" s="86"/>
      <c r="BE17" s="86"/>
      <c r="BF17" s="86"/>
      <c r="BG17" s="86"/>
      <c r="BH17" s="86"/>
      <c r="BI17" s="86"/>
      <c r="BJ17" s="86"/>
    </row>
    <row r="18" spans="1:62" ht="151.5" customHeight="1" x14ac:dyDescent="0.3">
      <c r="A18" s="180"/>
      <c r="B18" s="181"/>
      <c r="C18" s="181"/>
      <c r="D18" s="181"/>
      <c r="E18" s="181"/>
      <c r="F18" s="181"/>
      <c r="G18" s="182"/>
      <c r="H18" s="102" t="s">
        <v>156</v>
      </c>
      <c r="I18" s="196"/>
      <c r="J18" s="188"/>
      <c r="K18" s="186"/>
      <c r="L18" s="188"/>
      <c r="M18" s="186"/>
      <c r="N18" s="189"/>
      <c r="O18" s="27">
        <v>2</v>
      </c>
      <c r="P18" s="103" t="s">
        <v>157</v>
      </c>
      <c r="Q18" s="27" t="str">
        <f t="shared" si="0"/>
        <v>Probabilidad</v>
      </c>
      <c r="R18" s="99" t="s">
        <v>130</v>
      </c>
      <c r="S18" s="99" t="s">
        <v>131</v>
      </c>
      <c r="T18" s="28" t="str">
        <f t="shared" ref="T18:T19" si="11">IF(AND(R18="Preventivo",S18="Automático"),"50%",IF(AND(R18="Preventivo",S18="Manual"),"40%",IF(AND(R18="Detectivo",S18="Automático"),"40%",IF(AND(R18="Detectivo",S18="Manual"),"30%",IF(AND(R18="Correctivo",S18="Automático"),"35%",IF(AND(R18="Correctivo",S18="Manual"),"25%",""))))))</f>
        <v>40%</v>
      </c>
      <c r="U18" s="99" t="s">
        <v>132</v>
      </c>
      <c r="V18" s="99" t="s">
        <v>133</v>
      </c>
      <c r="W18" s="99" t="s">
        <v>134</v>
      </c>
      <c r="X18" s="27" t="s">
        <v>158</v>
      </c>
      <c r="Y18" s="101">
        <f>IFERROR(IF(AND(Q17="Probabilidad",Q18="Probabilidad"),(AA17-(+AA17*T18)),IF(Q18="Probabilidad",(K17-(+K17*T18)),IF(Q18="Impacto",AA17,""))),"")</f>
        <v>0.16800000000000001</v>
      </c>
      <c r="Z18" s="30" t="str">
        <f t="shared" si="1"/>
        <v>Muy Baja</v>
      </c>
      <c r="AA18" s="28">
        <f t="shared" ref="AA18:AA19" si="12">+Y18</f>
        <v>0.16800000000000001</v>
      </c>
      <c r="AB18" s="30" t="str">
        <f t="shared" ref="AB18:AB19" si="13">IFERROR(IF(AC18="","",IF(AC18&lt;=0.2,"Leve",IF(AC18&lt;=0.4,"Menor",IF(AC18&lt;=0.6,"Moderado",IF(AC18&lt;=0.8,"Mayor","Catastrófico"))))),"")</f>
        <v>Moderado</v>
      </c>
      <c r="AC18" s="28">
        <f>IFERROR(IF(AND(Q17="Impacto",Q18="Impacto"),(AC17-(+AC17*T18)),IF(Q18="Impacto",(#REF!-(+#REF!*T18)),IF(Q18="Probabilidad",AC17,""))),"")</f>
        <v>0.6</v>
      </c>
      <c r="AD18" s="188"/>
      <c r="AE18" s="191"/>
      <c r="AF18" s="188"/>
      <c r="AG18" s="191"/>
      <c r="AH18" s="193"/>
      <c r="AI18" s="184"/>
      <c r="AJ18" s="115"/>
      <c r="AK18" s="174"/>
      <c r="AL18" s="174"/>
      <c r="AM18" s="174"/>
      <c r="AN18" s="174"/>
      <c r="AO18" s="174"/>
      <c r="AP18" s="174"/>
      <c r="AQ18" s="86"/>
      <c r="AR18" s="86"/>
      <c r="AS18" s="86"/>
      <c r="AT18" s="86"/>
      <c r="AU18" s="86"/>
      <c r="AV18" s="86"/>
      <c r="AW18" s="86"/>
      <c r="AX18" s="86"/>
      <c r="AY18" s="86"/>
      <c r="AZ18" s="86"/>
      <c r="BA18" s="86"/>
      <c r="BB18" s="86"/>
      <c r="BC18" s="86"/>
      <c r="BD18" s="86"/>
      <c r="BE18" s="86"/>
      <c r="BF18" s="86"/>
      <c r="BG18" s="86"/>
      <c r="BH18" s="86"/>
      <c r="BI18" s="86"/>
      <c r="BJ18" s="86"/>
    </row>
    <row r="19" spans="1:62" ht="189.75" customHeight="1" x14ac:dyDescent="0.3">
      <c r="A19" s="180"/>
      <c r="B19" s="181"/>
      <c r="C19" s="181"/>
      <c r="D19" s="181"/>
      <c r="E19" s="181"/>
      <c r="F19" s="181"/>
      <c r="G19" s="182"/>
      <c r="H19" s="102" t="s">
        <v>159</v>
      </c>
      <c r="I19" s="196"/>
      <c r="J19" s="188"/>
      <c r="K19" s="186"/>
      <c r="L19" s="188"/>
      <c r="M19" s="186"/>
      <c r="N19" s="189"/>
      <c r="O19" s="27">
        <v>3</v>
      </c>
      <c r="P19" s="116" t="s">
        <v>160</v>
      </c>
      <c r="Q19" s="27" t="str">
        <f t="shared" si="0"/>
        <v>Probabilidad</v>
      </c>
      <c r="R19" s="99" t="s">
        <v>130</v>
      </c>
      <c r="S19" s="99" t="s">
        <v>131</v>
      </c>
      <c r="T19" s="28" t="str">
        <f t="shared" si="11"/>
        <v>40%</v>
      </c>
      <c r="U19" s="99" t="s">
        <v>161</v>
      </c>
      <c r="V19" s="99" t="s">
        <v>133</v>
      </c>
      <c r="W19" s="99" t="s">
        <v>134</v>
      </c>
      <c r="X19" s="100" t="s">
        <v>162</v>
      </c>
      <c r="Y19" s="101">
        <f>IFERROR(IF(AND(Q18="Probabilidad",Q19="Probabilidad"),(AA18-(+AA18*T19)),IF(AND(Q18="Impacto",Q19="Probabilidad"),(AA17-(+AA17*T19)),IF(Q19="Impacto",AA18,""))),"")</f>
        <v>0.1008</v>
      </c>
      <c r="Z19" s="30" t="str">
        <f t="shared" si="1"/>
        <v>Muy Baja</v>
      </c>
      <c r="AA19" s="28">
        <f t="shared" si="12"/>
        <v>0.1008</v>
      </c>
      <c r="AB19" s="30" t="str">
        <f t="shared" si="13"/>
        <v>Moderado</v>
      </c>
      <c r="AC19" s="28">
        <f>IFERROR(IF(AND(Q18="Impacto",Q19="Impacto"),(AC18-(+AC18*T19)),IF(AND(Q18="Probabilidad",Q19="Impacto"),(AC17-(+AC17*T19)),IF(Q19="Probabilidad",AC18,""))),"")</f>
        <v>0.6</v>
      </c>
      <c r="AD19" s="188"/>
      <c r="AE19" s="191"/>
      <c r="AF19" s="188"/>
      <c r="AG19" s="191"/>
      <c r="AH19" s="193"/>
      <c r="AI19" s="184"/>
      <c r="AJ19" s="115"/>
      <c r="AK19" s="174"/>
      <c r="AL19" s="174"/>
      <c r="AM19" s="174"/>
      <c r="AN19" s="174"/>
      <c r="AO19" s="174"/>
      <c r="AP19" s="174"/>
      <c r="AQ19" s="86"/>
      <c r="AR19" s="86"/>
      <c r="AS19" s="86"/>
      <c r="AT19" s="86"/>
      <c r="AU19" s="86"/>
      <c r="AV19" s="86"/>
      <c r="AW19" s="86"/>
      <c r="AX19" s="86"/>
      <c r="AY19" s="86"/>
      <c r="AZ19" s="86"/>
      <c r="BA19" s="86"/>
      <c r="BB19" s="86"/>
      <c r="BC19" s="86"/>
      <c r="BD19" s="86"/>
      <c r="BE19" s="86"/>
      <c r="BF19" s="86"/>
      <c r="BG19" s="86"/>
      <c r="BH19" s="86"/>
      <c r="BI19" s="86"/>
      <c r="BJ19" s="86"/>
    </row>
    <row r="20" spans="1:62" ht="151.5" customHeight="1" x14ac:dyDescent="0.3">
      <c r="A20" s="180" t="s">
        <v>163</v>
      </c>
      <c r="B20" s="181" t="s">
        <v>164</v>
      </c>
      <c r="C20" s="181" t="s">
        <v>7</v>
      </c>
      <c r="D20" s="181" t="s">
        <v>144</v>
      </c>
      <c r="E20" s="181" t="s">
        <v>165</v>
      </c>
      <c r="F20" s="181" t="s">
        <v>166</v>
      </c>
      <c r="G20" s="182" t="s">
        <v>167</v>
      </c>
      <c r="H20" s="102" t="s">
        <v>168</v>
      </c>
      <c r="I20" s="195" t="s">
        <v>126</v>
      </c>
      <c r="J20" s="187" t="s">
        <v>127</v>
      </c>
      <c r="K20" s="186">
        <f>IF(J20="","",IF(J20="Muy Baja",0.2,IF(J20="Baja",0.4,IF(J20="Media",0.6,IF(J20="Alta",0.8,IF(J20="Muy Alta",1,))))))</f>
        <v>0.4</v>
      </c>
      <c r="L20" s="187" t="s">
        <v>128</v>
      </c>
      <c r="M20" s="186">
        <f>IF(L20="","",IF(L20="Leve",0.2,IF(L20="Menor",0.4,IF(L20="Moderado",0.6,IF(L20="Mayor",0.8,IF(L20="Catastrófico",1,))))))</f>
        <v>0.8</v>
      </c>
      <c r="N20" s="189" t="str">
        <f>IF(OR(AND(J20="Muy Baja",L20="Leve"),AND(J20="Muy Baja",L20="Menor"),AND(J20="Baja",L20="Leve")),"Bajo",IF(OR(AND(J20="Muy baja",L20="Moderado"),AND(J20="Baja",L20="Menor"),AND(J20="Baja",L20="Moderado"),AND(J20="Media",L20="Leve"),AND(J20="Media",L20="Menor"),AND(J20="Media",L20="Moderado"),AND(J20="Alta",L20="Leve"),AND(J20="Alta",L20="Menor")),"Moderado",IF(OR(AND(J20="Muy Baja",L20="Mayor"),AND(J20="Baja",L20="Mayor"),AND(J20="Media",L20="Mayor"),AND(J20="Alta",L20="Moderado"),AND(J20="Alta",L20="Mayor"),AND(J20="Muy Alta",L20="Leve"),AND(J20="Muy Alta",L20="Menor"),AND(J20="Muy Alta",L20="Moderado"),AND(J20="Muy Alta",L20="Mayor")),"Alto",IF(OR(AND(J20="Muy Baja",L20="Catastrófico"),AND(J20="Baja",L20="Catastrófico"),AND(J20="Media",L20="Catastrófico"),AND(J20="Alta",L20="Catastrófico"),AND(J20="Muy Alta",L20="Catastrófico")),"Extremo",""))))</f>
        <v>Alto</v>
      </c>
      <c r="O20" s="27">
        <v>1</v>
      </c>
      <c r="P20" s="103" t="s">
        <v>169</v>
      </c>
      <c r="Q20" s="27" t="str">
        <f t="shared" si="0"/>
        <v>Probabilidad</v>
      </c>
      <c r="R20" s="99" t="s">
        <v>130</v>
      </c>
      <c r="S20" s="99" t="s">
        <v>131</v>
      </c>
      <c r="T20" s="28" t="str">
        <f>IF(AND(R20="Preventivo",S20="Automático"),"50%",IF(AND(R20="Preventivo",S20="Manual"),"40%",IF(AND(R20="Detectivo",S20="Automático"),"40%",IF(AND(R20="Detectivo",S20="Manual"),"30%",IF(AND(R20="Correctivo",S20="Automático"),"35%",IF(AND(R20="Correctivo",S20="Manual"),"25%",""))))))</f>
        <v>40%</v>
      </c>
      <c r="U20" s="99" t="s">
        <v>161</v>
      </c>
      <c r="V20" s="99" t="s">
        <v>152</v>
      </c>
      <c r="W20" s="99" t="s">
        <v>134</v>
      </c>
      <c r="X20" s="100" t="s">
        <v>170</v>
      </c>
      <c r="Y20" s="101">
        <f>IFERROR(IF(Q20="Probabilidad",(K20-(+K20*T20)),IF(Q20="Impacto",K20,"")),"")</f>
        <v>0.24</v>
      </c>
      <c r="Z20" s="30" t="str">
        <f t="shared" si="1"/>
        <v>Baja</v>
      </c>
      <c r="AA20" s="28">
        <f>+Y20</f>
        <v>0.24</v>
      </c>
      <c r="AB20" s="30" t="str">
        <f>IFERROR(IF(AC20="","",IF(AC20&lt;=0.2,"Leve",IF(AC20&lt;=0.4,"Menor",IF(AC20&lt;=0.6,"Moderado",IF(AC20&lt;=0.8,"Mayor","Catastrófico"))))),"")</f>
        <v>Mayor</v>
      </c>
      <c r="AC20" s="28">
        <f>IFERROR(IF(Q20="Impacto",(M20-(+M20*T20)),IF(Q20="Probabilidad",M20,"")),"")</f>
        <v>0.8</v>
      </c>
      <c r="AD20" s="187" t="str">
        <f t="shared" ref="AD20" si="14">IFERROR(IF(AE20=0,"",IF(AND(AE20&gt;0,AE20&lt;=0.2),"Muy Baja",IF(AE20&lt;=0.4,"Baja",IF(AE20&lt;=0.6,"Media",IF(AE20&lt;=0.8,"Alta","Muy Alta"))))),"")</f>
        <v>Muy Baja</v>
      </c>
      <c r="AE20" s="190">
        <f>MIN(Y20:Y22)</f>
        <v>8.6399999999999991E-2</v>
      </c>
      <c r="AF20" s="187" t="str">
        <f t="shared" ref="AF20" si="15">IFERROR(IF(AG20=0,"",IF(AND(AG20&gt;0,AG20&lt;=0.2),"Leve",IF(AG20&lt;=0.4,"Menor",IF(AG20&lt;=0.6,"Moderado",IF(AG20&lt;=0.8,"Mayor","Catastrófico"))))),"")</f>
        <v>Mayor</v>
      </c>
      <c r="AG20" s="190">
        <f>MIN(AC20:AC22)</f>
        <v>0.8</v>
      </c>
      <c r="AH20" s="192" t="str">
        <f t="shared" ref="AH20" si="16">IFERROR(IF(OR(AND(AD20="Muy Baja",AF20="Leve"),AND(AD20="Muy Baja",AF20="Menor"),AND(AD20="Baja",AF20="Leve")),"Bajo",IF(OR(AND(AD20="Muy Baja",AF20="Moderado"),AND(AD20="Baja",AF20="Menor"),AND(AD20="Baja",AF20="Moderado"),AND(AD20="Media",AF20="Leve"),AND(AD20="Media",AF20="Menor"),AND(AD20="Media",AF20="Moderado"),AND(AD20="Alta",AF20="Leve"),AND(AD20="Alta",AF20="Menor")),"Moderado",IF(OR(AND(AD20="Muy Baja",AF20="Mayor"),AND(AD20="Baja",AF20="Mayor"),AND(AD20="Media",AF20="Mayor"),AND(AD20="Alta",AF20="Moderado"),AND(AD20="Alta",AF20="Mayor"),AND(AD20="Muy Alta",AF20="Leve"),AND(AD20="Muy Alta",AF20="Menor"),AND(AD20="Muy Alta",AF20="Moderado"),AND(AD20="Muy Alta",AF20="Mayor")),"Alto",IF(OR(AND(AD20="Muy Baja",AF20="Catastrófico"),AND(AD20="Baja",AF20="Catastrófico"),AND(AD20="Media",AF20="Catastrófico"),AND(AD20="Alta",AF20="Catastrófico"),AND(AD20="Muy Alta",AF20="Catastrófico")),"Extremo","")))),"")</f>
        <v>Alto</v>
      </c>
      <c r="AI20" s="183" t="s">
        <v>136</v>
      </c>
      <c r="AJ20" s="114"/>
      <c r="AK20" s="173" t="s">
        <v>137</v>
      </c>
      <c r="AL20" s="173" t="s">
        <v>137</v>
      </c>
      <c r="AM20" s="178" t="s">
        <v>382</v>
      </c>
      <c r="AN20" s="173" t="s">
        <v>171</v>
      </c>
      <c r="AO20" s="178" t="s">
        <v>443</v>
      </c>
      <c r="AP20" s="173" t="s">
        <v>450</v>
      </c>
      <c r="AQ20" s="86"/>
      <c r="AR20" s="86"/>
      <c r="AS20" s="86"/>
      <c r="AT20" s="86"/>
      <c r="AU20" s="86"/>
      <c r="AV20" s="86"/>
      <c r="AW20" s="86"/>
      <c r="AX20" s="86"/>
      <c r="AY20" s="86"/>
      <c r="AZ20" s="86"/>
      <c r="BA20" s="86"/>
      <c r="BB20" s="86"/>
      <c r="BC20" s="86"/>
      <c r="BD20" s="86"/>
      <c r="BE20" s="86"/>
      <c r="BF20" s="86"/>
      <c r="BG20" s="86"/>
      <c r="BH20" s="86"/>
      <c r="BI20" s="86"/>
      <c r="BJ20" s="86"/>
    </row>
    <row r="21" spans="1:62" ht="151.5" customHeight="1" x14ac:dyDescent="0.3">
      <c r="A21" s="180"/>
      <c r="B21" s="181"/>
      <c r="C21" s="181"/>
      <c r="D21" s="181"/>
      <c r="E21" s="181"/>
      <c r="F21" s="181"/>
      <c r="G21" s="182"/>
      <c r="H21" s="102" t="s">
        <v>172</v>
      </c>
      <c r="I21" s="196"/>
      <c r="J21" s="188"/>
      <c r="K21" s="186"/>
      <c r="L21" s="188"/>
      <c r="M21" s="186"/>
      <c r="N21" s="189"/>
      <c r="O21" s="27">
        <v>2</v>
      </c>
      <c r="P21" s="103" t="s">
        <v>173</v>
      </c>
      <c r="Q21" s="27" t="str">
        <f t="shared" si="0"/>
        <v>Probabilidad</v>
      </c>
      <c r="R21" s="99" t="s">
        <v>130</v>
      </c>
      <c r="S21" s="99" t="s">
        <v>131</v>
      </c>
      <c r="T21" s="28" t="str">
        <f t="shared" ref="T21:T22" si="17">IF(AND(R21="Preventivo",S21="Automático"),"50%",IF(AND(R21="Preventivo",S21="Manual"),"40%",IF(AND(R21="Detectivo",S21="Automático"),"40%",IF(AND(R21="Detectivo",S21="Manual"),"30%",IF(AND(R21="Correctivo",S21="Automático"),"35%",IF(AND(R21="Correctivo",S21="Manual"),"25%",""))))))</f>
        <v>40%</v>
      </c>
      <c r="U21" s="99" t="s">
        <v>161</v>
      </c>
      <c r="V21" s="99" t="s">
        <v>152</v>
      </c>
      <c r="W21" s="99" t="s">
        <v>134</v>
      </c>
      <c r="X21" s="100" t="s">
        <v>174</v>
      </c>
      <c r="Y21" s="101">
        <f>IFERROR(IF(AND(Q20="Probabilidad",Q21="Probabilidad"),(AA20-(+AA20*T21)),IF(Q21="Probabilidad",(K20-(+K20*T21)),IF(Q21="Impacto",AA20,""))),"")</f>
        <v>0.14399999999999999</v>
      </c>
      <c r="Z21" s="30" t="str">
        <f t="shared" si="1"/>
        <v>Muy Baja</v>
      </c>
      <c r="AA21" s="28">
        <f t="shared" ref="AA21:AA22" si="18">+Y21</f>
        <v>0.14399999999999999</v>
      </c>
      <c r="AB21" s="30" t="str">
        <f t="shared" ref="AB21:AB22" si="19">IFERROR(IF(AC21="","",IF(AC21&lt;=0.2,"Leve",IF(AC21&lt;=0.4,"Menor",IF(AC21&lt;=0.6,"Moderado",IF(AC21&lt;=0.8,"Mayor","Catastrófico"))))),"")</f>
        <v>Mayor</v>
      </c>
      <c r="AC21" s="28">
        <f>IFERROR(IF(AND(Q20="Impacto",Q21="Impacto"),(AC20-(+AC20*T21)),IF(Q21="Impacto",(#REF!-(+#REF!*T21)),IF(Q21="Probabilidad",AC20,""))),"")</f>
        <v>0.8</v>
      </c>
      <c r="AD21" s="188"/>
      <c r="AE21" s="191"/>
      <c r="AF21" s="188"/>
      <c r="AG21" s="191"/>
      <c r="AH21" s="193"/>
      <c r="AI21" s="184"/>
      <c r="AJ21" s="115"/>
      <c r="AK21" s="174"/>
      <c r="AL21" s="174"/>
      <c r="AM21" s="185"/>
      <c r="AN21" s="174"/>
      <c r="AO21" s="185"/>
      <c r="AP21" s="174"/>
      <c r="AQ21" s="86"/>
      <c r="AR21" s="86"/>
      <c r="AS21" s="86"/>
      <c r="AT21" s="86"/>
      <c r="AU21" s="86"/>
      <c r="AV21" s="86"/>
      <c r="AW21" s="86"/>
      <c r="AX21" s="86"/>
      <c r="AY21" s="86"/>
      <c r="AZ21" s="86"/>
      <c r="BA21" s="86"/>
      <c r="BB21" s="86"/>
      <c r="BC21" s="86"/>
      <c r="BD21" s="86"/>
      <c r="BE21" s="86"/>
      <c r="BF21" s="86"/>
      <c r="BG21" s="86"/>
      <c r="BH21" s="86"/>
      <c r="BI21" s="86"/>
      <c r="BJ21" s="86"/>
    </row>
    <row r="22" spans="1:62" ht="174.75" customHeight="1" x14ac:dyDescent="0.3">
      <c r="A22" s="180"/>
      <c r="B22" s="181"/>
      <c r="C22" s="181"/>
      <c r="D22" s="181"/>
      <c r="E22" s="181"/>
      <c r="F22" s="181"/>
      <c r="G22" s="182"/>
      <c r="H22" s="102" t="s">
        <v>175</v>
      </c>
      <c r="I22" s="196"/>
      <c r="J22" s="188"/>
      <c r="K22" s="186"/>
      <c r="L22" s="188"/>
      <c r="M22" s="186"/>
      <c r="N22" s="189"/>
      <c r="O22" s="27">
        <v>3</v>
      </c>
      <c r="P22" s="116" t="s">
        <v>176</v>
      </c>
      <c r="Q22" s="27" t="str">
        <f t="shared" si="0"/>
        <v>Probabilidad</v>
      </c>
      <c r="R22" s="99" t="s">
        <v>130</v>
      </c>
      <c r="S22" s="99" t="s">
        <v>131</v>
      </c>
      <c r="T22" s="28" t="str">
        <f t="shared" si="17"/>
        <v>40%</v>
      </c>
      <c r="U22" s="99" t="s">
        <v>161</v>
      </c>
      <c r="V22" s="99" t="s">
        <v>152</v>
      </c>
      <c r="W22" s="99" t="s">
        <v>134</v>
      </c>
      <c r="X22" s="27" t="s">
        <v>177</v>
      </c>
      <c r="Y22" s="101">
        <f>IFERROR(IF(AND(Q21="Probabilidad",Q22="Probabilidad"),(AA21-(+AA21*T22)),IF(AND(Q21="Impacto",Q22="Probabilidad"),(AA20-(+AA20*T22)),IF(Q22="Impacto",AA21,""))),"")</f>
        <v>8.6399999999999991E-2</v>
      </c>
      <c r="Z22" s="30" t="str">
        <f t="shared" si="1"/>
        <v>Muy Baja</v>
      </c>
      <c r="AA22" s="28">
        <f t="shared" si="18"/>
        <v>8.6399999999999991E-2</v>
      </c>
      <c r="AB22" s="30" t="str">
        <f t="shared" si="19"/>
        <v>Mayor</v>
      </c>
      <c r="AC22" s="28">
        <f>IFERROR(IF(AND(Q21="Impacto",Q22="Impacto"),(AC21-(+AC21*T22)),IF(AND(Q21="Probabilidad",Q22="Impacto"),(AC20-(+AC20*T22)),IF(Q22="Probabilidad",AC21,""))),"")</f>
        <v>0.8</v>
      </c>
      <c r="AD22" s="188"/>
      <c r="AE22" s="191"/>
      <c r="AF22" s="188"/>
      <c r="AG22" s="191"/>
      <c r="AH22" s="193"/>
      <c r="AI22" s="184"/>
      <c r="AJ22" s="115"/>
      <c r="AK22" s="174"/>
      <c r="AL22" s="174"/>
      <c r="AM22" s="185"/>
      <c r="AN22" s="174"/>
      <c r="AO22" s="185"/>
      <c r="AP22" s="174"/>
      <c r="AQ22" s="86"/>
      <c r="AR22" s="86"/>
      <c r="AS22" s="86"/>
      <c r="AT22" s="86"/>
      <c r="AU22" s="86"/>
      <c r="AV22" s="86"/>
      <c r="AW22" s="86"/>
      <c r="AX22" s="86"/>
      <c r="AY22" s="86"/>
      <c r="AZ22" s="86"/>
      <c r="BA22" s="86"/>
      <c r="BB22" s="86"/>
      <c r="BC22" s="86"/>
      <c r="BD22" s="86"/>
      <c r="BE22" s="86"/>
      <c r="BF22" s="86"/>
      <c r="BG22" s="86"/>
      <c r="BH22" s="86"/>
      <c r="BI22" s="86"/>
      <c r="BJ22" s="86"/>
    </row>
    <row r="23" spans="1:62" ht="151.5" customHeight="1" x14ac:dyDescent="0.3">
      <c r="A23" s="180" t="s">
        <v>178</v>
      </c>
      <c r="B23" s="181" t="s">
        <v>179</v>
      </c>
      <c r="C23" s="181" t="s">
        <v>7</v>
      </c>
      <c r="D23" s="181" t="s">
        <v>180</v>
      </c>
      <c r="E23" s="181" t="s">
        <v>181</v>
      </c>
      <c r="F23" s="181" t="s">
        <v>182</v>
      </c>
      <c r="G23" s="182" t="s">
        <v>183</v>
      </c>
      <c r="H23" s="105" t="s">
        <v>184</v>
      </c>
      <c r="I23" s="195" t="s">
        <v>185</v>
      </c>
      <c r="J23" s="187" t="s">
        <v>186</v>
      </c>
      <c r="K23" s="186">
        <f>IF(J23="","",IF(J23="Muy Baja",0.2,IF(J23="Baja",0.4,IF(J23="Media",0.6,IF(J23="Alta",0.8,IF(J23="Muy Alta",1,))))))</f>
        <v>1</v>
      </c>
      <c r="L23" s="187" t="s">
        <v>128</v>
      </c>
      <c r="M23" s="186">
        <f>IF(L23="","",IF(L23="Leve",0.2,IF(L23="Menor",0.4,IF(L23="Moderado",0.6,IF(L23="Mayor",0.8,IF(L23="Catastrófico",1,))))))</f>
        <v>0.8</v>
      </c>
      <c r="N23" s="189" t="str">
        <f>IF(OR(AND(J23="Muy Baja",L23="Leve"),AND(J23="Muy Baja",L23="Menor"),AND(J23="Baja",L23="Leve")),"Bajo",IF(OR(AND(J23="Muy baja",L23="Moderado"),AND(J23="Baja",L23="Menor"),AND(J23="Baja",L23="Moderado"),AND(J23="Media",L23="Leve"),AND(J23="Media",L23="Menor"),AND(J23="Media",L23="Moderado"),AND(J23="Alta",L23="Leve"),AND(J23="Alta",L23="Menor")),"Moderado",IF(OR(AND(J23="Muy Baja",L23="Mayor"),AND(J23="Baja",L23="Mayor"),AND(J23="Media",L23="Mayor"),AND(J23="Alta",L23="Moderado"),AND(J23="Alta",L23="Mayor"),AND(J23="Muy Alta",L23="Leve"),AND(J23="Muy Alta",L23="Menor"),AND(J23="Muy Alta",L23="Moderado"),AND(J23="Muy Alta",L23="Mayor")),"Alto",IF(OR(AND(J23="Muy Baja",L23="Catastrófico"),AND(J23="Baja",L23="Catastrófico"),AND(J23="Media",L23="Catastrófico"),AND(J23="Alta",L23="Catastrófico"),AND(J23="Muy Alta",L23="Catastrófico")),"Extremo",""))))</f>
        <v>Alto</v>
      </c>
      <c r="O23" s="27">
        <v>1</v>
      </c>
      <c r="P23" s="103" t="s">
        <v>187</v>
      </c>
      <c r="Q23" s="27" t="str">
        <f t="shared" si="0"/>
        <v>Probabilidad</v>
      </c>
      <c r="R23" s="99" t="s">
        <v>130</v>
      </c>
      <c r="S23" s="99" t="s">
        <v>131</v>
      </c>
      <c r="T23" s="28" t="str">
        <f>IF(AND(R23="Preventivo",S23="Automático"),"50%",IF(AND(R23="Preventivo",S23="Manual"),"40%",IF(AND(R23="Detectivo",S23="Automático"),"40%",IF(AND(R23="Detectivo",S23="Manual"),"30%",IF(AND(R23="Correctivo",S23="Automático"),"35%",IF(AND(R23="Correctivo",S23="Manual"),"25%",""))))))</f>
        <v>40%</v>
      </c>
      <c r="U23" s="99" t="s">
        <v>132</v>
      </c>
      <c r="V23" s="99" t="s">
        <v>152</v>
      </c>
      <c r="W23" s="99" t="s">
        <v>134</v>
      </c>
      <c r="X23" s="27" t="s">
        <v>188</v>
      </c>
      <c r="Y23" s="101">
        <f>IFERROR(IF(Q23="Probabilidad",(K23-(+K23*T23)),IF(Q23="Impacto",K23,"")),"")</f>
        <v>0.6</v>
      </c>
      <c r="Z23" s="30" t="str">
        <f t="shared" si="1"/>
        <v>Media</v>
      </c>
      <c r="AA23" s="28">
        <f>+Y23</f>
        <v>0.6</v>
      </c>
      <c r="AB23" s="30" t="str">
        <f>IFERROR(IF(AC23="","",IF(AC23&lt;=0.2,"Leve",IF(AC23&lt;=0.4,"Menor",IF(AC23&lt;=0.6,"Moderado",IF(AC23&lt;=0.8,"Mayor","Catastrófico"))))),"")</f>
        <v>Mayor</v>
      </c>
      <c r="AC23" s="28">
        <f>IFERROR(IF(Q23="Impacto",(M23-(+M23*T23)),IF(Q23="Probabilidad",M23,"")),"")</f>
        <v>0.8</v>
      </c>
      <c r="AD23" s="187" t="str">
        <f t="shared" ref="AD23" si="20">IFERROR(IF(AE23=0,"",IF(AND(AE23&gt;0,AE23&lt;=0.2),"Muy Baja",IF(AE23&lt;=0.4,"Baja",IF(AE23&lt;=0.6,"Media",IF(AE23&lt;=0.8,"Alta","Muy Alta"))))),"")</f>
        <v>Baja</v>
      </c>
      <c r="AE23" s="190">
        <f>MIN(Y23:Y25)</f>
        <v>0.36</v>
      </c>
      <c r="AF23" s="187" t="str">
        <f t="shared" ref="AF23" si="21">IFERROR(IF(AG23=0,"",IF(AND(AG23&gt;0,AG23&lt;=0.2),"Leve",IF(AG23&lt;=0.4,"Menor",IF(AG23&lt;=0.6,"Moderado",IF(AG23&lt;=0.8,"Mayor","Catastrófico"))))),"")</f>
        <v>Moderado</v>
      </c>
      <c r="AG23" s="190">
        <f>MIN(AC23:AC25)</f>
        <v>0.60000000000000009</v>
      </c>
      <c r="AH23" s="192" t="str">
        <f t="shared" ref="AH23" si="22">IFERROR(IF(OR(AND(AD23="Muy Baja",AF23="Leve"),AND(AD23="Muy Baja",AF23="Menor"),AND(AD23="Baja",AF23="Leve")),"Bajo",IF(OR(AND(AD23="Muy Baja",AF23="Moderado"),AND(AD23="Baja",AF23="Menor"),AND(AD23="Baja",AF23="Moderado"),AND(AD23="Media",AF23="Leve"),AND(AD23="Media",AF23="Menor"),AND(AD23="Media",AF23="Moderado"),AND(AD23="Alta",AF23="Leve"),AND(AD23="Alta",AF23="Menor")),"Moderado",IF(OR(AND(AD23="Muy Baja",AF23="Mayor"),AND(AD23="Baja",AF23="Mayor"),AND(AD23="Media",AF23="Mayor"),AND(AD23="Alta",AF23="Moderado"),AND(AD23="Alta",AF23="Mayor"),AND(AD23="Muy Alta",AF23="Leve"),AND(AD23="Muy Alta",AF23="Menor"),AND(AD23="Muy Alta",AF23="Moderado"),AND(AD23="Muy Alta",AF23="Mayor")),"Alto",IF(OR(AND(AD23="Muy Baja",AF23="Catastrófico"),AND(AD23="Baja",AF23="Catastrófico"),AND(AD23="Media",AF23="Catastrófico"),AND(AD23="Alta",AF23="Catastrófico"),AND(AD23="Muy Alta",AF23="Catastrófico")),"Extremo","")))),"")</f>
        <v>Moderado</v>
      </c>
      <c r="AI23" s="183" t="s">
        <v>136</v>
      </c>
      <c r="AJ23" s="114"/>
      <c r="AK23" s="173" t="s">
        <v>137</v>
      </c>
      <c r="AL23" s="173" t="s">
        <v>137</v>
      </c>
      <c r="AM23" s="178" t="s">
        <v>189</v>
      </c>
      <c r="AN23" s="175" t="s">
        <v>451</v>
      </c>
      <c r="AO23" s="178" t="s">
        <v>444</v>
      </c>
      <c r="AP23" s="178" t="s">
        <v>440</v>
      </c>
      <c r="AQ23" s="86"/>
      <c r="AR23" s="86"/>
      <c r="AS23" s="86"/>
      <c r="AT23" s="86"/>
      <c r="AU23" s="86"/>
      <c r="AV23" s="86"/>
      <c r="AW23" s="86"/>
      <c r="AX23" s="86"/>
      <c r="AY23" s="86"/>
      <c r="AZ23" s="86"/>
      <c r="BA23" s="86"/>
      <c r="BB23" s="86"/>
      <c r="BC23" s="86"/>
      <c r="BD23" s="86"/>
      <c r="BE23" s="86"/>
      <c r="BF23" s="86"/>
      <c r="BG23" s="86"/>
      <c r="BH23" s="86"/>
      <c r="BI23" s="86"/>
      <c r="BJ23" s="86"/>
    </row>
    <row r="24" spans="1:62" ht="151.5" customHeight="1" x14ac:dyDescent="0.3">
      <c r="A24" s="180"/>
      <c r="B24" s="181"/>
      <c r="C24" s="181"/>
      <c r="D24" s="181"/>
      <c r="E24" s="181"/>
      <c r="F24" s="181"/>
      <c r="G24" s="182"/>
      <c r="H24" s="102" t="s">
        <v>190</v>
      </c>
      <c r="I24" s="196"/>
      <c r="J24" s="188"/>
      <c r="K24" s="186"/>
      <c r="L24" s="188"/>
      <c r="M24" s="186"/>
      <c r="N24" s="189"/>
      <c r="O24" s="27">
        <v>2</v>
      </c>
      <c r="P24" s="103" t="s">
        <v>191</v>
      </c>
      <c r="Q24" s="27" t="str">
        <f t="shared" si="0"/>
        <v>Probabilidad</v>
      </c>
      <c r="R24" s="99" t="s">
        <v>130</v>
      </c>
      <c r="S24" s="99" t="s">
        <v>131</v>
      </c>
      <c r="T24" s="28" t="str">
        <f t="shared" ref="T24:T25" si="23">IF(AND(R24="Preventivo",S24="Automático"),"50%",IF(AND(R24="Preventivo",S24="Manual"),"40%",IF(AND(R24="Detectivo",S24="Automático"),"40%",IF(AND(R24="Detectivo",S24="Manual"),"30%",IF(AND(R24="Correctivo",S24="Automático"),"35%",IF(AND(R24="Correctivo",S24="Manual"),"25%",""))))))</f>
        <v>40%</v>
      </c>
      <c r="U24" s="99" t="s">
        <v>132</v>
      </c>
      <c r="V24" s="99" t="s">
        <v>133</v>
      </c>
      <c r="W24" s="99" t="s">
        <v>134</v>
      </c>
      <c r="X24" s="100" t="s">
        <v>192</v>
      </c>
      <c r="Y24" s="101">
        <f>IFERROR(IF(AND(Q23="Probabilidad",Q24="Probabilidad"),(AA23-(+AA23*T24)),IF(Q24="Probabilidad",(K23-(+K23*T24)),IF(Q24="Impacto",AA23,""))),"")</f>
        <v>0.36</v>
      </c>
      <c r="Z24" s="30" t="str">
        <f t="shared" si="1"/>
        <v>Baja</v>
      </c>
      <c r="AA24" s="28">
        <f t="shared" ref="AA24:AA25" si="24">+Y24</f>
        <v>0.36</v>
      </c>
      <c r="AB24" s="30" t="str">
        <f t="shared" ref="AB24:AB25" si="25">IFERROR(IF(AC24="","",IF(AC24&lt;=0.2,"Leve",IF(AC24&lt;=0.4,"Menor",IF(AC24&lt;=0.6,"Moderado",IF(AC24&lt;=0.8,"Mayor","Catastrófico"))))),"")</f>
        <v>Mayor</v>
      </c>
      <c r="AC24" s="28">
        <f>IFERROR(IF(AND(Q23="Impacto",Q24="Impacto"),(AC23-(+AC23*T24)),IF(Q24="Impacto",(#REF!-(+#REF!*T24)),IF(Q24="Probabilidad",AC23,""))),"")</f>
        <v>0.8</v>
      </c>
      <c r="AD24" s="188"/>
      <c r="AE24" s="191"/>
      <c r="AF24" s="188"/>
      <c r="AG24" s="191"/>
      <c r="AH24" s="193"/>
      <c r="AI24" s="184"/>
      <c r="AJ24" s="115"/>
      <c r="AK24" s="174"/>
      <c r="AL24" s="174"/>
      <c r="AM24" s="185"/>
      <c r="AN24" s="176"/>
      <c r="AO24" s="185"/>
      <c r="AP24" s="174"/>
      <c r="AQ24" s="86"/>
      <c r="AR24" s="86"/>
      <c r="AS24" s="86"/>
      <c r="AT24" s="86"/>
      <c r="AU24" s="86"/>
      <c r="AV24" s="86"/>
      <c r="AW24" s="86"/>
      <c r="AX24" s="86"/>
      <c r="AY24" s="86"/>
      <c r="AZ24" s="86"/>
      <c r="BA24" s="86"/>
      <c r="BB24" s="86"/>
      <c r="BC24" s="86"/>
      <c r="BD24" s="86"/>
      <c r="BE24" s="86"/>
      <c r="BF24" s="86"/>
      <c r="BG24" s="86"/>
      <c r="BH24" s="86"/>
      <c r="BI24" s="86"/>
      <c r="BJ24" s="86"/>
    </row>
    <row r="25" spans="1:62" ht="151.5" customHeight="1" x14ac:dyDescent="0.3">
      <c r="A25" s="180"/>
      <c r="B25" s="181"/>
      <c r="C25" s="181"/>
      <c r="D25" s="181"/>
      <c r="E25" s="181"/>
      <c r="F25" s="181"/>
      <c r="G25" s="182"/>
      <c r="H25" s="102" t="s">
        <v>193</v>
      </c>
      <c r="I25" s="196"/>
      <c r="J25" s="188"/>
      <c r="K25" s="186"/>
      <c r="L25" s="188"/>
      <c r="M25" s="186"/>
      <c r="N25" s="189"/>
      <c r="O25" s="27">
        <v>3</v>
      </c>
      <c r="P25" s="117" t="s">
        <v>194</v>
      </c>
      <c r="Q25" s="27" t="str">
        <f t="shared" si="0"/>
        <v>Impacto</v>
      </c>
      <c r="R25" s="99" t="s">
        <v>195</v>
      </c>
      <c r="S25" s="99" t="s">
        <v>131</v>
      </c>
      <c r="T25" s="28" t="str">
        <f t="shared" si="23"/>
        <v>25%</v>
      </c>
      <c r="U25" s="99" t="s">
        <v>132</v>
      </c>
      <c r="V25" s="99" t="s">
        <v>152</v>
      </c>
      <c r="W25" s="99" t="s">
        <v>134</v>
      </c>
      <c r="X25" s="27" t="s">
        <v>196</v>
      </c>
      <c r="Y25" s="118">
        <f>IFERROR(IF(AND(Q24="Probabilidad",Q25="Probabilidad"),(AA24-(+AA24*T25)),IF(AND(Q24="Impacto",Q25="Probabilidad"),(AA23-(+AA23*T25)),IF(Q25="Impacto",AA24,""))),"")</f>
        <v>0.36</v>
      </c>
      <c r="Z25" s="30" t="str">
        <f t="shared" si="1"/>
        <v>Baja</v>
      </c>
      <c r="AA25" s="28">
        <f t="shared" si="24"/>
        <v>0.36</v>
      </c>
      <c r="AB25" s="30" t="str">
        <f t="shared" si="25"/>
        <v>Moderado</v>
      </c>
      <c r="AC25" s="28">
        <f>IFERROR(IF(AND(Q24="Impacto",Q25="Impacto"),(AC24-(+AC24*T25)),IF(AND(Q24="Probabilidad",Q25="Impacto"),(AC23-(+AC23*T25)),IF(Q25="Probabilidad",AC24,""))),"")</f>
        <v>0.60000000000000009</v>
      </c>
      <c r="AD25" s="188"/>
      <c r="AE25" s="191"/>
      <c r="AF25" s="188"/>
      <c r="AG25" s="191"/>
      <c r="AH25" s="193"/>
      <c r="AI25" s="184"/>
      <c r="AJ25" s="115"/>
      <c r="AK25" s="174"/>
      <c r="AL25" s="174"/>
      <c r="AM25" s="185"/>
      <c r="AN25" s="177"/>
      <c r="AO25" s="185"/>
      <c r="AP25" s="174"/>
      <c r="AQ25" s="86"/>
      <c r="AR25" s="86"/>
      <c r="AS25" s="86"/>
      <c r="AT25" s="86"/>
      <c r="AU25" s="86"/>
      <c r="AV25" s="86"/>
      <c r="AW25" s="86"/>
      <c r="AX25" s="86"/>
      <c r="AY25" s="86"/>
      <c r="AZ25" s="86"/>
      <c r="BA25" s="86"/>
      <c r="BB25" s="86"/>
      <c r="BC25" s="86"/>
      <c r="BD25" s="86"/>
      <c r="BE25" s="86"/>
      <c r="BF25" s="86"/>
      <c r="BG25" s="86"/>
      <c r="BH25" s="86"/>
      <c r="BI25" s="86"/>
      <c r="BJ25" s="86"/>
    </row>
    <row r="26" spans="1:62" ht="175.15" customHeight="1" x14ac:dyDescent="0.3">
      <c r="A26" s="180" t="s">
        <v>197</v>
      </c>
      <c r="B26" s="181" t="s">
        <v>198</v>
      </c>
      <c r="C26" s="181" t="s">
        <v>7</v>
      </c>
      <c r="D26" s="181" t="s">
        <v>180</v>
      </c>
      <c r="E26" s="181" t="s">
        <v>181</v>
      </c>
      <c r="F26" s="181" t="s">
        <v>199</v>
      </c>
      <c r="G26" s="182" t="s">
        <v>200</v>
      </c>
      <c r="H26" s="102" t="s">
        <v>201</v>
      </c>
      <c r="I26" s="195" t="s">
        <v>185</v>
      </c>
      <c r="J26" s="187" t="s">
        <v>186</v>
      </c>
      <c r="K26" s="186">
        <f>IF(J26="","",IF(J26="Muy Baja",0.2,IF(J26="Baja",0.4,IF(J26="Media",0.6,IF(J26="Alta",0.8,IF(J26="Muy Alta",1,))))))</f>
        <v>1</v>
      </c>
      <c r="L26" s="187" t="s">
        <v>128</v>
      </c>
      <c r="M26" s="186">
        <f>IF(L26="","",IF(L26="Leve",0.2,IF(L26="Menor",0.4,IF(L26="Moderado",0.6,IF(L26="Mayor",0.8,IF(L26="Catastrófico",1,))))))</f>
        <v>0.8</v>
      </c>
      <c r="N26" s="189" t="str">
        <f>IF(OR(AND(J26="Muy Baja",L26="Leve"),AND(J26="Muy Baja",L26="Menor"),AND(J26="Baja",L26="Leve")),"Bajo",IF(OR(AND(J26="Muy baja",L26="Moderado"),AND(J26="Baja",L26="Menor"),AND(J26="Baja",L26="Moderado"),AND(J26="Media",L26="Leve"),AND(J26="Media",L26="Menor"),AND(J26="Media",L26="Moderado"),AND(J26="Alta",L26="Leve"),AND(J26="Alta",L26="Menor")),"Moderado",IF(OR(AND(J26="Muy Baja",L26="Mayor"),AND(J26="Baja",L26="Mayor"),AND(J26="Media",L26="Mayor"),AND(J26="Alta",L26="Moderado"),AND(J26="Alta",L26="Mayor"),AND(J26="Muy Alta",L26="Leve"),AND(J26="Muy Alta",L26="Menor"),AND(J26="Muy Alta",L26="Moderado"),AND(J26="Muy Alta",L26="Mayor")),"Alto",IF(OR(AND(J26="Muy Baja",L26="Catastrófico"),AND(J26="Baja",L26="Catastrófico"),AND(J26="Media",L26="Catastrófico"),AND(J26="Alta",L26="Catastrófico"),AND(J26="Muy Alta",L26="Catastrófico")),"Extremo",""))))</f>
        <v>Alto</v>
      </c>
      <c r="O26" s="27">
        <v>1</v>
      </c>
      <c r="P26" s="103" t="s">
        <v>202</v>
      </c>
      <c r="Q26" s="27" t="str">
        <f t="shared" si="0"/>
        <v>Probabilidad</v>
      </c>
      <c r="R26" s="99" t="s">
        <v>130</v>
      </c>
      <c r="S26" s="99" t="s">
        <v>131</v>
      </c>
      <c r="T26" s="28" t="str">
        <f>IF(AND(R26="Preventivo",S26="Automático"),"50%",IF(AND(R26="Preventivo",S26="Manual"),"40%",IF(AND(R26="Detectivo",S26="Automático"),"40%",IF(AND(R26="Detectivo",S26="Manual"),"30%",IF(AND(R26="Correctivo",S26="Automático"),"35%",IF(AND(R26="Correctivo",S26="Manual"),"25%",""))))))</f>
        <v>40%</v>
      </c>
      <c r="U26" s="99" t="s">
        <v>161</v>
      </c>
      <c r="V26" s="99" t="s">
        <v>133</v>
      </c>
      <c r="W26" s="99" t="s">
        <v>134</v>
      </c>
      <c r="X26" s="100" t="s">
        <v>203</v>
      </c>
      <c r="Y26" s="101">
        <f>IFERROR(IF(Q26="Probabilidad",(K26-(+K26*T26)),IF(Q26="Impacto",K26,"")),"")</f>
        <v>0.6</v>
      </c>
      <c r="Z26" s="30" t="str">
        <f t="shared" si="1"/>
        <v>Media</v>
      </c>
      <c r="AA26" s="28">
        <f>+Y26</f>
        <v>0.6</v>
      </c>
      <c r="AB26" s="30" t="str">
        <f>IFERROR(IF(AC26="","",IF(AC26&lt;=0.2,"Leve",IF(AC26&lt;=0.4,"Menor",IF(AC26&lt;=0.6,"Moderado",IF(AC26&lt;=0.8,"Mayor","Catastrófico"))))),"")</f>
        <v>Mayor</v>
      </c>
      <c r="AC26" s="28">
        <f>IFERROR(IF(Q26="Impacto",(M26-(+M26*T26)),IF(Q26="Probabilidad",M26,"")),"")</f>
        <v>0.8</v>
      </c>
      <c r="AD26" s="187" t="str">
        <f t="shared" ref="AD26" si="26">IFERROR(IF(AE26=0,"",IF(AND(AE26&gt;0,AE26&lt;=0.2),"Muy Baja",IF(AE26&lt;=0.4,"Baja",IF(AE26&lt;=0.6,"Media",IF(AE26&lt;=0.8,"Alta","Muy Alta"))))),"")</f>
        <v>Muy Baja</v>
      </c>
      <c r="AE26" s="190">
        <f t="shared" ref="AE26" si="27">MIN(Y26:Y31)</f>
        <v>5.4431999999999994E-2</v>
      </c>
      <c r="AF26" s="187" t="str">
        <f t="shared" ref="AF26" si="28">IFERROR(IF(AG26=0,"",IF(AND(AG26&gt;0,AG26&lt;=0.2),"Leve",IF(AG26&lt;=0.4,"Menor",IF(AG26&lt;=0.6,"Moderado",IF(AG26&lt;=0.8,"Mayor","Catastrófico"))))),"")</f>
        <v>Mayor</v>
      </c>
      <c r="AG26" s="190">
        <f t="shared" ref="AG26" si="29">MIN(AC26:AC31)</f>
        <v>0.8</v>
      </c>
      <c r="AH26" s="192" t="str">
        <f t="shared" ref="AH26" si="30">IFERROR(IF(OR(AND(AD26="Muy Baja",AF26="Leve"),AND(AD26="Muy Baja",AF26="Menor"),AND(AD26="Baja",AF26="Leve")),"Bajo",IF(OR(AND(AD26="Muy Baja",AF26="Moderado"),AND(AD26="Baja",AF26="Menor"),AND(AD26="Baja",AF26="Moderado"),AND(AD26="Media",AF26="Leve"),AND(AD26="Media",AF26="Menor"),AND(AD26="Media",AF26="Moderado"),AND(AD26="Alta",AF26="Leve"),AND(AD26="Alta",AF26="Menor")),"Moderado",IF(OR(AND(AD26="Muy Baja",AF26="Mayor"),AND(AD26="Baja",AF26="Mayor"),AND(AD26="Media",AF26="Mayor"),AND(AD26="Alta",AF26="Moderado"),AND(AD26="Alta",AF26="Mayor"),AND(AD26="Muy Alta",AF26="Leve"),AND(AD26="Muy Alta",AF26="Menor"),AND(AD26="Muy Alta",AF26="Moderado"),AND(AD26="Muy Alta",AF26="Mayor")),"Alto",IF(OR(AND(AD26="Muy Baja",AF26="Catastrófico"),AND(AD26="Baja",AF26="Catastrófico"),AND(AD26="Media",AF26="Catastrófico"),AND(AD26="Alta",AF26="Catastrófico"),AND(AD26="Muy Alta",AF26="Catastrófico")),"Extremo","")))),"")</f>
        <v>Alto</v>
      </c>
      <c r="AI26" s="183" t="s">
        <v>136</v>
      </c>
      <c r="AJ26" s="114"/>
      <c r="AK26" s="173" t="s">
        <v>137</v>
      </c>
      <c r="AL26" s="173" t="s">
        <v>137</v>
      </c>
      <c r="AM26" s="173" t="s">
        <v>380</v>
      </c>
      <c r="AN26" s="178" t="s">
        <v>381</v>
      </c>
      <c r="AO26" s="173" t="s">
        <v>445</v>
      </c>
      <c r="AP26" s="178" t="s">
        <v>446</v>
      </c>
      <c r="AQ26" s="86"/>
      <c r="AR26" s="86"/>
      <c r="AS26" s="86"/>
      <c r="AT26" s="86"/>
      <c r="AU26" s="86"/>
      <c r="AV26" s="86"/>
      <c r="AW26" s="86"/>
      <c r="AX26" s="86"/>
      <c r="AY26" s="86"/>
      <c r="AZ26" s="86"/>
      <c r="BA26" s="86"/>
      <c r="BB26" s="86"/>
      <c r="BC26" s="86"/>
      <c r="BD26" s="86"/>
      <c r="BE26" s="86"/>
      <c r="BF26" s="86"/>
      <c r="BG26" s="86"/>
      <c r="BH26" s="86"/>
      <c r="BI26" s="86"/>
      <c r="BJ26" s="86"/>
    </row>
    <row r="27" spans="1:62" ht="151.5" customHeight="1" x14ac:dyDescent="0.3">
      <c r="A27" s="180"/>
      <c r="B27" s="181"/>
      <c r="C27" s="181"/>
      <c r="D27" s="181"/>
      <c r="E27" s="181"/>
      <c r="F27" s="181"/>
      <c r="G27" s="182"/>
      <c r="H27" s="102" t="s">
        <v>204</v>
      </c>
      <c r="I27" s="196"/>
      <c r="J27" s="188"/>
      <c r="K27" s="186"/>
      <c r="L27" s="188"/>
      <c r="M27" s="186"/>
      <c r="N27" s="189"/>
      <c r="O27" s="27">
        <v>2</v>
      </c>
      <c r="P27" s="103" t="s">
        <v>205</v>
      </c>
      <c r="Q27" s="27" t="str">
        <f t="shared" si="0"/>
        <v>Probabilidad</v>
      </c>
      <c r="R27" s="99" t="s">
        <v>130</v>
      </c>
      <c r="S27" s="99" t="s">
        <v>131</v>
      </c>
      <c r="T27" s="28" t="str">
        <f t="shared" ref="T27:T31" si="31">IF(AND(R27="Preventivo",S27="Automático"),"50%",IF(AND(R27="Preventivo",S27="Manual"),"40%",IF(AND(R27="Detectivo",S27="Automático"),"40%",IF(AND(R27="Detectivo",S27="Manual"),"30%",IF(AND(R27="Correctivo",S27="Automático"),"35%",IF(AND(R27="Correctivo",S27="Manual"),"25%",""))))))</f>
        <v>40%</v>
      </c>
      <c r="U27" s="99" t="s">
        <v>132</v>
      </c>
      <c r="V27" s="99" t="s">
        <v>133</v>
      </c>
      <c r="W27" s="99" t="s">
        <v>134</v>
      </c>
      <c r="X27" s="27" t="s">
        <v>206</v>
      </c>
      <c r="Y27" s="101">
        <f>IFERROR(IF(AND(Q26="Probabilidad",Q27="Probabilidad"),(AA26-(+AA26*T27)),IF(Q27="Probabilidad",(K26-(+K26*T27)),IF(Q27="Impacto",AA26,""))),"")</f>
        <v>0.36</v>
      </c>
      <c r="Z27" s="30" t="str">
        <f t="shared" si="1"/>
        <v>Baja</v>
      </c>
      <c r="AA27" s="28">
        <f t="shared" ref="AA27:AA31" si="32">+Y27</f>
        <v>0.36</v>
      </c>
      <c r="AB27" s="30" t="str">
        <f t="shared" ref="AB27:AB31" si="33">IFERROR(IF(AC27="","",IF(AC27&lt;=0.2,"Leve",IF(AC27&lt;=0.4,"Menor",IF(AC27&lt;=0.6,"Moderado",IF(AC27&lt;=0.8,"Mayor","Catastrófico"))))),"")</f>
        <v>Mayor</v>
      </c>
      <c r="AC27" s="28">
        <f>IFERROR(IF(AND(Q26="Impacto",Q27="Impacto"),(AC26-(+AC26*T27)),IF(Q27="Impacto",(#REF!-(+#REF!*T27)),IF(Q27="Probabilidad",AC26,""))),"")</f>
        <v>0.8</v>
      </c>
      <c r="AD27" s="188"/>
      <c r="AE27" s="191"/>
      <c r="AF27" s="188"/>
      <c r="AG27" s="191"/>
      <c r="AH27" s="193"/>
      <c r="AI27" s="184"/>
      <c r="AJ27" s="115"/>
      <c r="AK27" s="174"/>
      <c r="AL27" s="174"/>
      <c r="AM27" s="174"/>
      <c r="AN27" s="174"/>
      <c r="AO27" s="174"/>
      <c r="AP27" s="174"/>
      <c r="AQ27" s="86"/>
      <c r="AR27" s="86"/>
      <c r="AS27" s="86"/>
      <c r="AT27" s="86"/>
      <c r="AU27" s="86"/>
      <c r="AV27" s="86"/>
      <c r="AW27" s="86"/>
      <c r="AX27" s="86"/>
      <c r="AY27" s="86"/>
      <c r="AZ27" s="86"/>
      <c r="BA27" s="86"/>
      <c r="BB27" s="86"/>
      <c r="BC27" s="86"/>
      <c r="BD27" s="86"/>
      <c r="BE27" s="86"/>
      <c r="BF27" s="86"/>
      <c r="BG27" s="86"/>
      <c r="BH27" s="86"/>
      <c r="BI27" s="86"/>
      <c r="BJ27" s="86"/>
    </row>
    <row r="28" spans="1:62" ht="235.15" customHeight="1" x14ac:dyDescent="0.3">
      <c r="A28" s="180"/>
      <c r="B28" s="181"/>
      <c r="C28" s="181"/>
      <c r="D28" s="181"/>
      <c r="E28" s="181"/>
      <c r="F28" s="181"/>
      <c r="G28" s="182"/>
      <c r="H28" s="102" t="s">
        <v>207</v>
      </c>
      <c r="I28" s="196"/>
      <c r="J28" s="188"/>
      <c r="K28" s="186"/>
      <c r="L28" s="188"/>
      <c r="M28" s="186"/>
      <c r="N28" s="189"/>
      <c r="O28" s="27">
        <v>3</v>
      </c>
      <c r="P28" s="103" t="s">
        <v>208</v>
      </c>
      <c r="Q28" s="27" t="str">
        <f t="shared" si="0"/>
        <v>Probabilidad</v>
      </c>
      <c r="R28" s="99" t="s">
        <v>130</v>
      </c>
      <c r="S28" s="99" t="s">
        <v>131</v>
      </c>
      <c r="T28" s="28" t="str">
        <f t="shared" si="31"/>
        <v>40%</v>
      </c>
      <c r="U28" s="99" t="s">
        <v>132</v>
      </c>
      <c r="V28" s="99" t="s">
        <v>133</v>
      </c>
      <c r="W28" s="99" t="s">
        <v>134</v>
      </c>
      <c r="X28" s="100" t="s">
        <v>209</v>
      </c>
      <c r="Y28" s="101">
        <f>IFERROR(IF(AND(Q27="Probabilidad",Q28="Probabilidad"),(AA27-(+AA27*T28)),IF(AND(Q27="Impacto",Q28="Probabilidad"),(AA26-(+AA26*T28)),IF(Q28="Impacto",AA27,""))),"")</f>
        <v>0.216</v>
      </c>
      <c r="Z28" s="30" t="str">
        <f t="shared" si="1"/>
        <v>Baja</v>
      </c>
      <c r="AA28" s="28">
        <f t="shared" si="32"/>
        <v>0.216</v>
      </c>
      <c r="AB28" s="30" t="str">
        <f t="shared" si="33"/>
        <v>Mayor</v>
      </c>
      <c r="AC28" s="28">
        <f>IFERROR(IF(AND(Q27="Impacto",Q28="Impacto"),(AC27-(+AC27*T28)),IF(AND(Q27="Probabilidad",Q28="Impacto"),(AC26-(+AC26*T28)),IF(Q28="Probabilidad",AC27,""))),"")</f>
        <v>0.8</v>
      </c>
      <c r="AD28" s="188"/>
      <c r="AE28" s="191"/>
      <c r="AF28" s="188"/>
      <c r="AG28" s="191"/>
      <c r="AH28" s="193"/>
      <c r="AI28" s="184"/>
      <c r="AJ28" s="115"/>
      <c r="AK28" s="174"/>
      <c r="AL28" s="174"/>
      <c r="AM28" s="174"/>
      <c r="AN28" s="174"/>
      <c r="AO28" s="174"/>
      <c r="AP28" s="174"/>
      <c r="AQ28" s="86"/>
      <c r="AR28" s="86"/>
      <c r="AS28" s="86"/>
      <c r="AT28" s="86"/>
      <c r="AU28" s="86"/>
      <c r="AV28" s="86"/>
      <c r="AW28" s="86"/>
      <c r="AX28" s="86"/>
      <c r="AY28" s="86"/>
      <c r="AZ28" s="86"/>
      <c r="BA28" s="86"/>
      <c r="BB28" s="86"/>
      <c r="BC28" s="86"/>
      <c r="BD28" s="86"/>
      <c r="BE28" s="86"/>
      <c r="BF28" s="86"/>
      <c r="BG28" s="86"/>
      <c r="BH28" s="86"/>
      <c r="BI28" s="86"/>
      <c r="BJ28" s="86"/>
    </row>
    <row r="29" spans="1:62" ht="151.5" customHeight="1" x14ac:dyDescent="0.3">
      <c r="A29" s="180"/>
      <c r="B29" s="181"/>
      <c r="C29" s="181"/>
      <c r="D29" s="181"/>
      <c r="E29" s="181"/>
      <c r="F29" s="181"/>
      <c r="G29" s="182"/>
      <c r="H29" s="102" t="s">
        <v>210</v>
      </c>
      <c r="I29" s="196"/>
      <c r="J29" s="188"/>
      <c r="K29" s="186"/>
      <c r="L29" s="188"/>
      <c r="M29" s="186"/>
      <c r="N29" s="189"/>
      <c r="O29" s="27">
        <v>4</v>
      </c>
      <c r="P29" s="103" t="s">
        <v>211</v>
      </c>
      <c r="Q29" s="27" t="str">
        <f t="shared" si="0"/>
        <v>Probabilidad</v>
      </c>
      <c r="R29" s="99" t="s">
        <v>130</v>
      </c>
      <c r="S29" s="99" t="s">
        <v>131</v>
      </c>
      <c r="T29" s="28" t="str">
        <f t="shared" si="31"/>
        <v>40%</v>
      </c>
      <c r="U29" s="99" t="s">
        <v>132</v>
      </c>
      <c r="V29" s="99" t="s">
        <v>152</v>
      </c>
      <c r="W29" s="99" t="s">
        <v>134</v>
      </c>
      <c r="X29" s="100" t="s">
        <v>212</v>
      </c>
      <c r="Y29" s="101">
        <f>IFERROR(IF(AND(Q28="Probabilidad",Q29="Probabilidad"),(AA28-(+AA28*T29)),IF(AND(Q28="Impacto",Q29="Probabilidad"),(AA27-(+AA27*T29)),IF(Q29="Impacto",AA28,""))),"")</f>
        <v>0.12959999999999999</v>
      </c>
      <c r="Z29" s="30" t="str">
        <f t="shared" si="1"/>
        <v>Muy Baja</v>
      </c>
      <c r="AA29" s="28">
        <f t="shared" si="32"/>
        <v>0.12959999999999999</v>
      </c>
      <c r="AB29" s="30" t="str">
        <f t="shared" si="33"/>
        <v>Mayor</v>
      </c>
      <c r="AC29" s="28">
        <f>IFERROR(IF(AND(Q28="Impacto",Q29="Impacto"),(AC28-(+AC28*T29)),IF(AND(Q28="Probabilidad",Q29="Impacto"),(AC27-(+AC27*T29)),IF(Q29="Probabilidad",AC28,""))),"")</f>
        <v>0.8</v>
      </c>
      <c r="AD29" s="188"/>
      <c r="AE29" s="191"/>
      <c r="AF29" s="188"/>
      <c r="AG29" s="191"/>
      <c r="AH29" s="193"/>
      <c r="AI29" s="184"/>
      <c r="AJ29" s="115"/>
      <c r="AK29" s="174"/>
      <c r="AL29" s="174"/>
      <c r="AM29" s="174"/>
      <c r="AN29" s="174"/>
      <c r="AO29" s="174"/>
      <c r="AP29" s="174"/>
      <c r="AQ29" s="86"/>
      <c r="AR29" s="86"/>
      <c r="AS29" s="86"/>
      <c r="AT29" s="86"/>
      <c r="AU29" s="86"/>
      <c r="AV29" s="86"/>
      <c r="AW29" s="86"/>
      <c r="AX29" s="86"/>
      <c r="AY29" s="86"/>
      <c r="AZ29" s="86"/>
      <c r="BA29" s="86"/>
      <c r="BB29" s="86"/>
      <c r="BC29" s="86"/>
      <c r="BD29" s="86"/>
      <c r="BE29" s="86"/>
      <c r="BF29" s="86"/>
      <c r="BG29" s="86"/>
      <c r="BH29" s="86"/>
      <c r="BI29" s="86"/>
      <c r="BJ29" s="86"/>
    </row>
    <row r="30" spans="1:62" ht="151.5" customHeight="1" x14ac:dyDescent="0.3">
      <c r="A30" s="180"/>
      <c r="B30" s="181"/>
      <c r="C30" s="181"/>
      <c r="D30" s="181"/>
      <c r="E30" s="181"/>
      <c r="F30" s="181"/>
      <c r="G30" s="182"/>
      <c r="H30" s="102" t="s">
        <v>213</v>
      </c>
      <c r="I30" s="196"/>
      <c r="J30" s="188"/>
      <c r="K30" s="186"/>
      <c r="L30" s="188"/>
      <c r="M30" s="186"/>
      <c r="N30" s="189"/>
      <c r="O30" s="27">
        <v>5</v>
      </c>
      <c r="P30" s="103" t="s">
        <v>214</v>
      </c>
      <c r="Q30" s="27" t="str">
        <f t="shared" si="0"/>
        <v>Probabilidad</v>
      </c>
      <c r="R30" s="99" t="s">
        <v>151</v>
      </c>
      <c r="S30" s="99" t="s">
        <v>131</v>
      </c>
      <c r="T30" s="28" t="str">
        <f t="shared" si="31"/>
        <v>30%</v>
      </c>
      <c r="U30" s="99" t="s">
        <v>132</v>
      </c>
      <c r="V30" s="99" t="s">
        <v>133</v>
      </c>
      <c r="W30" s="99" t="s">
        <v>134</v>
      </c>
      <c r="X30" s="100" t="s">
        <v>215</v>
      </c>
      <c r="Y30" s="101">
        <f>IFERROR(IF(AND(Q29="Probabilidad",Q30="Probabilidad"),(AA29-(+AA29*T30)),IF(AND(Q29="Impacto",Q30="Probabilidad"),(AA28-(+AA28*T30)),IF(Q30="Impacto",AA29,""))),"")</f>
        <v>9.0719999999999995E-2</v>
      </c>
      <c r="Z30" s="30" t="str">
        <f t="shared" si="1"/>
        <v>Muy Baja</v>
      </c>
      <c r="AA30" s="28">
        <f t="shared" si="32"/>
        <v>9.0719999999999995E-2</v>
      </c>
      <c r="AB30" s="30" t="str">
        <f t="shared" si="33"/>
        <v>Mayor</v>
      </c>
      <c r="AC30" s="28">
        <f>IFERROR(IF(AND(Q29="Impacto",Q30="Impacto"),(AC29-(+AC29*T30)),IF(AND(Q29="Probabilidad",Q30="Impacto"),(AC28-(+AC28*T30)),IF(Q30="Probabilidad",AC29,""))),"")</f>
        <v>0.8</v>
      </c>
      <c r="AD30" s="188"/>
      <c r="AE30" s="191"/>
      <c r="AF30" s="188"/>
      <c r="AG30" s="191"/>
      <c r="AH30" s="193"/>
      <c r="AI30" s="184"/>
      <c r="AJ30" s="115"/>
      <c r="AK30" s="174"/>
      <c r="AL30" s="174"/>
      <c r="AM30" s="174"/>
      <c r="AN30" s="174"/>
      <c r="AO30" s="174"/>
      <c r="AP30" s="174"/>
      <c r="AQ30" s="86"/>
      <c r="AR30" s="86"/>
      <c r="AS30" s="86"/>
      <c r="AT30" s="86"/>
      <c r="AU30" s="86"/>
      <c r="AV30" s="86"/>
      <c r="AW30" s="86"/>
      <c r="AX30" s="86"/>
      <c r="AY30" s="86"/>
      <c r="AZ30" s="86"/>
      <c r="BA30" s="86"/>
      <c r="BB30" s="86"/>
      <c r="BC30" s="86"/>
      <c r="BD30" s="86"/>
      <c r="BE30" s="86"/>
      <c r="BF30" s="86"/>
      <c r="BG30" s="86"/>
      <c r="BH30" s="86"/>
      <c r="BI30" s="86"/>
      <c r="BJ30" s="86"/>
    </row>
    <row r="31" spans="1:62" ht="105" customHeight="1" x14ac:dyDescent="0.3">
      <c r="A31" s="183"/>
      <c r="B31" s="195"/>
      <c r="C31" s="195"/>
      <c r="D31" s="195"/>
      <c r="E31" s="195"/>
      <c r="F31" s="195"/>
      <c r="G31" s="197"/>
      <c r="H31" s="111" t="s">
        <v>216</v>
      </c>
      <c r="I31" s="196"/>
      <c r="J31" s="188"/>
      <c r="K31" s="194"/>
      <c r="L31" s="188"/>
      <c r="M31" s="194"/>
      <c r="N31" s="192"/>
      <c r="O31" s="112">
        <v>6</v>
      </c>
      <c r="P31" s="119" t="s">
        <v>217</v>
      </c>
      <c r="Q31" s="112" t="str">
        <f t="shared" si="0"/>
        <v>Probabilidad</v>
      </c>
      <c r="R31" s="109" t="s">
        <v>130</v>
      </c>
      <c r="S31" s="109" t="s">
        <v>131</v>
      </c>
      <c r="T31" s="113" t="str">
        <f t="shared" si="31"/>
        <v>40%</v>
      </c>
      <c r="U31" s="109" t="s">
        <v>132</v>
      </c>
      <c r="V31" s="109" t="s">
        <v>152</v>
      </c>
      <c r="W31" s="109" t="s">
        <v>134</v>
      </c>
      <c r="X31" s="110" t="s">
        <v>218</v>
      </c>
      <c r="Y31" s="107">
        <f>IFERROR(IF(AND(Q30="Probabilidad",Q31="Probabilidad"),(AA30-(+AA30*T31)),IF(AND(Q30="Impacto",Q31="Probabilidad"),(AA29-(+AA29*T31)),IF(Q31="Impacto",AA30,""))),"")</f>
        <v>5.4431999999999994E-2</v>
      </c>
      <c r="Z31" s="108" t="str">
        <f t="shared" si="1"/>
        <v>Muy Baja</v>
      </c>
      <c r="AA31" s="113">
        <f t="shared" si="32"/>
        <v>5.4431999999999994E-2</v>
      </c>
      <c r="AB31" s="108" t="str">
        <f t="shared" si="33"/>
        <v>Mayor</v>
      </c>
      <c r="AC31" s="113">
        <f>IFERROR(IF(AND(Q30="Impacto",Q31="Impacto"),(AC30-(+AC30*T31)),IF(AND(Q30="Probabilidad",Q31="Impacto"),(AC29-(+AC29*T31)),IF(Q31="Probabilidad",AC30,""))),"")</f>
        <v>0.8</v>
      </c>
      <c r="AD31" s="188"/>
      <c r="AE31" s="191"/>
      <c r="AF31" s="188"/>
      <c r="AG31" s="191"/>
      <c r="AH31" s="193"/>
      <c r="AI31" s="184"/>
      <c r="AJ31" s="115"/>
      <c r="AK31" s="179"/>
      <c r="AL31" s="179"/>
      <c r="AM31" s="179"/>
      <c r="AN31" s="179"/>
      <c r="AO31" s="179"/>
      <c r="AP31" s="179"/>
      <c r="AQ31" s="86"/>
      <c r="AR31" s="86"/>
      <c r="AS31" s="86"/>
      <c r="AT31" s="86"/>
      <c r="AU31" s="86"/>
      <c r="AV31" s="86"/>
      <c r="AW31" s="86"/>
      <c r="AX31" s="86"/>
      <c r="AY31" s="86"/>
      <c r="AZ31" s="86"/>
      <c r="BA31" s="86"/>
      <c r="BB31" s="86"/>
      <c r="BC31" s="86"/>
      <c r="BD31" s="86"/>
      <c r="BE31" s="86"/>
      <c r="BF31" s="86"/>
      <c r="BG31" s="86"/>
      <c r="BH31" s="86"/>
      <c r="BI31" s="86"/>
      <c r="BJ31" s="86"/>
    </row>
    <row r="32" spans="1:62" ht="180" customHeight="1" x14ac:dyDescent="0.3">
      <c r="A32" s="180" t="s">
        <v>430</v>
      </c>
      <c r="B32" s="181" t="s">
        <v>383</v>
      </c>
      <c r="C32" s="181" t="s">
        <v>384</v>
      </c>
      <c r="D32" s="181" t="s">
        <v>385</v>
      </c>
      <c r="E32" s="181" t="s">
        <v>386</v>
      </c>
      <c r="F32" s="181" t="s">
        <v>387</v>
      </c>
      <c r="G32" s="182" t="s">
        <v>388</v>
      </c>
      <c r="H32" s="123" t="s">
        <v>389</v>
      </c>
      <c r="I32" s="195" t="s">
        <v>185</v>
      </c>
      <c r="J32" s="187" t="s">
        <v>259</v>
      </c>
      <c r="K32" s="186">
        <f>IF(J32="","",IF(J32="Muy Baja",0.2,IF(J32="Baja",0.4,IF(J32="Media",0.6,IF(J32="Alta",0.8,IF(J32="Muy Alta",1,))))))</f>
        <v>0.8</v>
      </c>
      <c r="L32" s="187" t="s">
        <v>128</v>
      </c>
      <c r="M32" s="186">
        <f>IF(L32="","",IF(L32="Leve",0.2,IF(L32="Menor",0.4,IF(L32="Moderado",0.6,IF(L32="Mayor",0.8,IF(L32="Catastrófico",1,))))))</f>
        <v>0.8</v>
      </c>
      <c r="N32" s="189" t="str">
        <f>IF(OR(AND(J32="Muy Baja",L32="Leve"),AND(J32="Muy Baja",L32="Menor"),AND(J32="Baja",L32="Leve")),"Bajo",IF(OR(AND(J32="Muy baja",L32="Moderado"),AND(J32="Baja",L32="Menor"),AND(J32="Baja",L32="Moderado"),AND(J32="Media",L32="Leve"),AND(J32="Media",L32="Menor"),AND(J32="Media",L32="Moderado"),AND(J32="Alta",L32="Leve"),AND(J32="Alta",L32="Menor")),"Moderado",IF(OR(AND(J32="Muy Baja",L32="Mayor"),AND(J32="Baja",L32="Mayor"),AND(J32="Media",L32="Mayor"),AND(J32="Alta",L32="Moderado"),AND(J32="Alta",L32="Mayor"),AND(J32="Muy Alta",L32="Leve"),AND(J32="Muy Alta",L32="Menor"),AND(J32="Muy Alta",L32="Moderado"),AND(J32="Muy Alta",L32="Mayor")),"Alto",IF(OR(AND(J32="Muy Baja",L32="Catastrófico"),AND(J32="Baja",L32="Catastrófico"),AND(J32="Media",L32="Catastrófico"),AND(J32="Alta",L32="Catastrófico"),AND(J32="Muy Alta",L32="Catastrófico")),"Extremo",""))))</f>
        <v>Alto</v>
      </c>
      <c r="O32" s="27">
        <v>1</v>
      </c>
      <c r="P32" s="123" t="s">
        <v>390</v>
      </c>
      <c r="Q32" s="27" t="str">
        <f t="shared" si="0"/>
        <v>Probabilidad</v>
      </c>
      <c r="R32" s="99" t="s">
        <v>151</v>
      </c>
      <c r="S32" s="99" t="s">
        <v>131</v>
      </c>
      <c r="T32" s="28" t="str">
        <f>IF(AND(R32="Preventivo",S32="Automático"),"50%",IF(AND(R32="Preventivo",S32="Manual"),"40%",IF(AND(R32="Detectivo",S32="Automático"),"40%",IF(AND(R32="Detectivo",S32="Manual"),"30%",IF(AND(R32="Correctivo",S32="Automático"),"35%",IF(AND(R32="Correctivo",S32="Manual"),"25%",""))))))</f>
        <v>30%</v>
      </c>
      <c r="U32" s="99" t="s">
        <v>132</v>
      </c>
      <c r="V32" s="99" t="s">
        <v>133</v>
      </c>
      <c r="W32" s="99" t="s">
        <v>134</v>
      </c>
      <c r="X32" s="123" t="s">
        <v>391</v>
      </c>
      <c r="Y32" s="101">
        <f>IFERROR(IF(Q32="Probabilidad",(K32-(+K32*T32)),IF(Q32="Impacto",K32,"")),"")</f>
        <v>0.56000000000000005</v>
      </c>
      <c r="Z32" s="30" t="str">
        <f t="shared" si="1"/>
        <v>Media</v>
      </c>
      <c r="AA32" s="28">
        <f>+Y32</f>
        <v>0.56000000000000005</v>
      </c>
      <c r="AB32" s="30" t="str">
        <f>IFERROR(IF(AC32="","",IF(AC32&lt;=0.2,"Leve",IF(AC32&lt;=0.4,"Menor",IF(AC32&lt;=0.6,"Moderado",IF(AC32&lt;=0.8,"Mayor","Catastrófico"))))),"")</f>
        <v>Mayor</v>
      </c>
      <c r="AC32" s="28">
        <f>IFERROR(IF(Q32="Impacto",(M32-(+M32*T32)),IF(Q32="Probabilidad",M32,"")),"")</f>
        <v>0.8</v>
      </c>
      <c r="AD32" s="187" t="str">
        <f t="shared" ref="AD32" si="34">IFERROR(IF(AE32=0,"",IF(AND(AE32&gt;0,AE32&lt;=0.2),"Muy Baja",IF(AE32&lt;=0.4,"Baja",IF(AE32&lt;=0.6,"Media",IF(AE32&lt;=0.8,"Alta","Muy Alta"))))),"")</f>
        <v>Baja</v>
      </c>
      <c r="AE32" s="190">
        <f>MIN(Y32:Y35)</f>
        <v>0.2016</v>
      </c>
      <c r="AF32" s="187" t="str">
        <f t="shared" ref="AF32" si="35">IFERROR(IF(AG32=0,"",IF(AND(AG32&gt;0,AG32&lt;=0.2),"Leve",IF(AG32&lt;=0.4,"Menor",IF(AG32&lt;=0.6,"Moderado",IF(AG32&lt;=0.8,"Mayor","Catastrófico"))))),"")</f>
        <v>Moderado</v>
      </c>
      <c r="AG32" s="190">
        <f>MIN(AC32:AC35)</f>
        <v>0.60000000000000009</v>
      </c>
      <c r="AH32" s="192" t="str">
        <f t="shared" ref="AH32" si="36">IFERROR(IF(OR(AND(AD32="Muy Baja",AF32="Leve"),AND(AD32="Muy Baja",AF32="Menor"),AND(AD32="Baja",AF32="Leve")),"Bajo",IF(OR(AND(AD32="Muy Baja",AF32="Moderado"),AND(AD32="Baja",AF32="Menor"),AND(AD32="Baja",AF32="Moderado"),AND(AD32="Media",AF32="Leve"),AND(AD32="Media",AF32="Menor"),AND(AD32="Media",AF32="Moderado"),AND(AD32="Alta",AF32="Leve"),AND(AD32="Alta",AF32="Menor")),"Moderado",IF(OR(AND(AD32="Muy Baja",AF32="Mayor"),AND(AD32="Baja",AF32="Mayor"),AND(AD32="Media",AF32="Mayor"),AND(AD32="Alta",AF32="Moderado"),AND(AD32="Alta",AF32="Mayor"),AND(AD32="Muy Alta",AF32="Leve"),AND(AD32="Muy Alta",AF32="Menor"),AND(AD32="Muy Alta",AF32="Moderado"),AND(AD32="Muy Alta",AF32="Mayor")),"Alto",IF(OR(AND(AD32="Muy Baja",AF32="Catastrófico"),AND(AD32="Baja",AF32="Catastrófico"),AND(AD32="Media",AF32="Catastrófico"),AND(AD32="Alta",AF32="Catastrófico"),AND(AD32="Muy Alta",AF32="Catastrófico")),"Extremo","")))),"")</f>
        <v>Moderado</v>
      </c>
      <c r="AI32" s="183" t="s">
        <v>136</v>
      </c>
      <c r="AJ32" s="114"/>
      <c r="AK32" s="173" t="s">
        <v>436</v>
      </c>
      <c r="AL32" s="173" t="s">
        <v>436</v>
      </c>
      <c r="AM32" s="173" t="s">
        <v>436</v>
      </c>
      <c r="AN32" s="173" t="s">
        <v>436</v>
      </c>
      <c r="AO32" s="173" t="s">
        <v>447</v>
      </c>
      <c r="AP32" s="173" t="s">
        <v>448</v>
      </c>
      <c r="AQ32" s="86"/>
      <c r="AR32" s="86"/>
      <c r="AS32" s="86"/>
      <c r="AT32" s="86"/>
      <c r="AU32" s="86"/>
      <c r="AV32" s="86"/>
      <c r="AW32" s="86"/>
      <c r="AX32" s="86"/>
      <c r="AY32" s="86"/>
      <c r="AZ32" s="86"/>
      <c r="BA32" s="86"/>
      <c r="BB32" s="86"/>
      <c r="BC32" s="86"/>
      <c r="BD32" s="86"/>
      <c r="BE32" s="86"/>
      <c r="BF32" s="86"/>
      <c r="BG32" s="86"/>
      <c r="BH32" s="86"/>
      <c r="BI32" s="86"/>
      <c r="BJ32" s="86"/>
    </row>
    <row r="33" spans="1:62" ht="184.9" customHeight="1" x14ac:dyDescent="0.3">
      <c r="A33" s="180"/>
      <c r="B33" s="181"/>
      <c r="C33" s="181"/>
      <c r="D33" s="181"/>
      <c r="E33" s="181"/>
      <c r="F33" s="181"/>
      <c r="G33" s="182"/>
      <c r="H33" s="123" t="s">
        <v>392</v>
      </c>
      <c r="I33" s="196"/>
      <c r="J33" s="188"/>
      <c r="K33" s="186"/>
      <c r="L33" s="188"/>
      <c r="M33" s="186"/>
      <c r="N33" s="189"/>
      <c r="O33" s="27">
        <v>2</v>
      </c>
      <c r="P33" s="123" t="s">
        <v>393</v>
      </c>
      <c r="Q33" s="27" t="str">
        <f t="shared" si="0"/>
        <v>Probabilidad</v>
      </c>
      <c r="R33" s="99" t="s">
        <v>130</v>
      </c>
      <c r="S33" s="99" t="s">
        <v>131</v>
      </c>
      <c r="T33" s="28" t="str">
        <f t="shared" ref="T33:T35" si="37">IF(AND(R33="Preventivo",S33="Automático"),"50%",IF(AND(R33="Preventivo",S33="Manual"),"40%",IF(AND(R33="Detectivo",S33="Automático"),"40%",IF(AND(R33="Detectivo",S33="Manual"),"30%",IF(AND(R33="Correctivo",S33="Automático"),"35%",IF(AND(R33="Correctivo",S33="Manual"),"25%",""))))))</f>
        <v>40%</v>
      </c>
      <c r="U33" s="99" t="s">
        <v>132</v>
      </c>
      <c r="V33" s="99" t="s">
        <v>152</v>
      </c>
      <c r="W33" s="99" t="s">
        <v>134</v>
      </c>
      <c r="X33" s="123" t="s">
        <v>394</v>
      </c>
      <c r="Y33" s="101">
        <f>IFERROR(IF(AND(Q32="Probabilidad",Q33="Probabilidad"),(AA32-(+AA32*T33)),IF(Q33="Probabilidad",(K32-(+K32*T33)),IF(Q33="Impacto",AA32,""))),"")</f>
        <v>0.33600000000000002</v>
      </c>
      <c r="Z33" s="30" t="str">
        <f t="shared" si="1"/>
        <v>Baja</v>
      </c>
      <c r="AA33" s="28">
        <f t="shared" ref="AA33:AA35" si="38">+Y33</f>
        <v>0.33600000000000002</v>
      </c>
      <c r="AB33" s="30" t="str">
        <f t="shared" ref="AB33:AB35" si="39">IFERROR(IF(AC33="","",IF(AC33&lt;=0.2,"Leve",IF(AC33&lt;=0.4,"Menor",IF(AC33&lt;=0.6,"Moderado",IF(AC33&lt;=0.8,"Mayor","Catastrófico"))))),"")</f>
        <v>Mayor</v>
      </c>
      <c r="AC33" s="28">
        <f>IFERROR(IF(AND(Q32="Impacto",Q33="Impacto"),(AC32-(+AC32*T33)),IF(Q33="Impacto",(#REF!-(+#REF!*T33)),IF(Q33="Probabilidad",AC32,""))),"")</f>
        <v>0.8</v>
      </c>
      <c r="AD33" s="188"/>
      <c r="AE33" s="191"/>
      <c r="AF33" s="188"/>
      <c r="AG33" s="191"/>
      <c r="AH33" s="193"/>
      <c r="AI33" s="184"/>
      <c r="AJ33" s="115"/>
      <c r="AK33" s="174"/>
      <c r="AL33" s="174"/>
      <c r="AM33" s="174"/>
      <c r="AN33" s="174"/>
      <c r="AO33" s="174"/>
      <c r="AP33" s="174"/>
      <c r="AQ33" s="86"/>
      <c r="AR33" s="86"/>
      <c r="AS33" s="86"/>
      <c r="AT33" s="86"/>
      <c r="AU33" s="86"/>
      <c r="AV33" s="86"/>
      <c r="AW33" s="86"/>
      <c r="AX33" s="86"/>
      <c r="AY33" s="86"/>
      <c r="AZ33" s="86"/>
      <c r="BA33" s="86"/>
      <c r="BB33" s="86"/>
      <c r="BC33" s="86"/>
      <c r="BD33" s="86"/>
      <c r="BE33" s="86"/>
      <c r="BF33" s="86"/>
      <c r="BG33" s="86"/>
      <c r="BH33" s="86"/>
      <c r="BI33" s="86"/>
      <c r="BJ33" s="86"/>
    </row>
    <row r="34" spans="1:62" ht="164.45" customHeight="1" x14ac:dyDescent="0.3">
      <c r="A34" s="180"/>
      <c r="B34" s="181"/>
      <c r="C34" s="181"/>
      <c r="D34" s="181"/>
      <c r="E34" s="181"/>
      <c r="F34" s="181"/>
      <c r="G34" s="182"/>
      <c r="H34" s="123" t="s">
        <v>395</v>
      </c>
      <c r="I34" s="196"/>
      <c r="J34" s="188"/>
      <c r="K34" s="186"/>
      <c r="L34" s="188"/>
      <c r="M34" s="186"/>
      <c r="N34" s="189"/>
      <c r="O34" s="27">
        <v>3</v>
      </c>
      <c r="P34" s="123" t="s">
        <v>396</v>
      </c>
      <c r="Q34" s="27" t="str">
        <f t="shared" si="0"/>
        <v>Probabilidad</v>
      </c>
      <c r="R34" s="99" t="s">
        <v>130</v>
      </c>
      <c r="S34" s="99" t="s">
        <v>131</v>
      </c>
      <c r="T34" s="28" t="str">
        <f t="shared" si="37"/>
        <v>40%</v>
      </c>
      <c r="U34" s="99" t="s">
        <v>161</v>
      </c>
      <c r="V34" s="99" t="s">
        <v>152</v>
      </c>
      <c r="W34" s="99" t="s">
        <v>134</v>
      </c>
      <c r="X34" s="123" t="s">
        <v>397</v>
      </c>
      <c r="Y34" s="101">
        <f>IFERROR(IF(AND(Q33="Probabilidad",Q34="Probabilidad"),(AA33-(+AA33*T34)),IF(AND(Q33="Impacto",Q34="Probabilidad"),(AA32-(+AA32*T34)),IF(Q34="Impacto",AA33,""))),"")</f>
        <v>0.2016</v>
      </c>
      <c r="Z34" s="30" t="str">
        <f t="shared" si="1"/>
        <v>Baja</v>
      </c>
      <c r="AA34" s="28">
        <f t="shared" si="38"/>
        <v>0.2016</v>
      </c>
      <c r="AB34" s="30" t="str">
        <f t="shared" si="39"/>
        <v>Mayor</v>
      </c>
      <c r="AC34" s="28">
        <f>IFERROR(IF(AND(Q33="Impacto",Q34="Impacto"),(AC33-(+AC33*T34)),IF(AND(Q33="Probabilidad",Q34="Impacto"),(AC32-(+AC32*T34)),IF(Q34="Probabilidad",AC33,""))),"")</f>
        <v>0.8</v>
      </c>
      <c r="AD34" s="188"/>
      <c r="AE34" s="191"/>
      <c r="AF34" s="188"/>
      <c r="AG34" s="191"/>
      <c r="AH34" s="193"/>
      <c r="AI34" s="184"/>
      <c r="AJ34" s="115"/>
      <c r="AK34" s="174"/>
      <c r="AL34" s="174"/>
      <c r="AM34" s="174"/>
      <c r="AN34" s="174"/>
      <c r="AO34" s="174"/>
      <c r="AP34" s="174"/>
      <c r="AQ34" s="86"/>
      <c r="AR34" s="86"/>
      <c r="AS34" s="86"/>
      <c r="AT34" s="86"/>
      <c r="AU34" s="86"/>
      <c r="AV34" s="86"/>
      <c r="AW34" s="86"/>
      <c r="AX34" s="86"/>
      <c r="AY34" s="86"/>
      <c r="AZ34" s="86"/>
      <c r="BA34" s="86"/>
      <c r="BB34" s="86"/>
      <c r="BC34" s="86"/>
      <c r="BD34" s="86"/>
      <c r="BE34" s="86"/>
      <c r="BF34" s="86"/>
      <c r="BG34" s="86"/>
      <c r="BH34" s="86"/>
      <c r="BI34" s="86"/>
      <c r="BJ34" s="86"/>
    </row>
    <row r="35" spans="1:62" ht="80.45" customHeight="1" x14ac:dyDescent="0.3">
      <c r="A35" s="180"/>
      <c r="B35" s="181"/>
      <c r="C35" s="181"/>
      <c r="D35" s="181"/>
      <c r="E35" s="181"/>
      <c r="F35" s="181"/>
      <c r="G35" s="182"/>
      <c r="H35" s="102"/>
      <c r="I35" s="196"/>
      <c r="J35" s="188"/>
      <c r="K35" s="186"/>
      <c r="L35" s="188"/>
      <c r="M35" s="186"/>
      <c r="N35" s="189"/>
      <c r="O35" s="27">
        <v>4</v>
      </c>
      <c r="P35" s="103" t="s">
        <v>398</v>
      </c>
      <c r="Q35" s="27" t="str">
        <f t="shared" si="0"/>
        <v>Impacto</v>
      </c>
      <c r="R35" s="99" t="s">
        <v>195</v>
      </c>
      <c r="S35" s="99" t="s">
        <v>131</v>
      </c>
      <c r="T35" s="28" t="str">
        <f t="shared" si="37"/>
        <v>25%</v>
      </c>
      <c r="U35" s="99" t="s">
        <v>132</v>
      </c>
      <c r="V35" s="99" t="s">
        <v>152</v>
      </c>
      <c r="W35" s="99" t="s">
        <v>134</v>
      </c>
      <c r="X35" s="100" t="s">
        <v>399</v>
      </c>
      <c r="Y35" s="101">
        <f>IFERROR(IF(AND(Q34="Probabilidad",Q35="Probabilidad"),(AA34-(+AA34*T35)),IF(AND(Q34="Impacto",Q35="Probabilidad"),(AA33-(+AA33*T35)),IF(Q35="Impacto",AA34,""))),"")</f>
        <v>0.2016</v>
      </c>
      <c r="Z35" s="30" t="str">
        <f t="shared" si="1"/>
        <v>Baja</v>
      </c>
      <c r="AA35" s="28">
        <f t="shared" si="38"/>
        <v>0.2016</v>
      </c>
      <c r="AB35" s="30" t="str">
        <f t="shared" si="39"/>
        <v>Moderado</v>
      </c>
      <c r="AC35" s="28">
        <f>IFERROR(IF(AND(Q34="Impacto",Q35="Impacto"),(AC34-(+AC34*T35)),IF(AND(Q34="Probabilidad",Q35="Impacto"),(AC33-(+AC33*T35)),IF(Q35="Probabilidad",AC34,""))),"")</f>
        <v>0.60000000000000009</v>
      </c>
      <c r="AD35" s="188"/>
      <c r="AE35" s="191"/>
      <c r="AF35" s="188"/>
      <c r="AG35" s="191"/>
      <c r="AH35" s="193"/>
      <c r="AI35" s="184"/>
      <c r="AJ35" s="115"/>
      <c r="AK35" s="174"/>
      <c r="AL35" s="174"/>
      <c r="AM35" s="174"/>
      <c r="AN35" s="174"/>
      <c r="AO35" s="174"/>
      <c r="AP35" s="174"/>
      <c r="AQ35" s="86"/>
      <c r="AR35" s="86"/>
      <c r="AS35" s="86"/>
      <c r="AT35" s="86"/>
      <c r="AU35" s="86"/>
      <c r="AV35" s="86"/>
      <c r="AW35" s="86"/>
      <c r="AX35" s="86"/>
      <c r="AY35" s="86"/>
      <c r="AZ35" s="86"/>
      <c r="BA35" s="86"/>
      <c r="BB35" s="86"/>
      <c r="BC35" s="86"/>
      <c r="BD35" s="86"/>
      <c r="BE35" s="86"/>
      <c r="BF35" s="86"/>
      <c r="BG35" s="86"/>
      <c r="BH35" s="86"/>
      <c r="BI35" s="86"/>
      <c r="BJ35" s="86"/>
    </row>
    <row r="36" spans="1:62" ht="106.15" customHeight="1" x14ac:dyDescent="0.3">
      <c r="A36" s="180" t="s">
        <v>431</v>
      </c>
      <c r="B36" s="181" t="s">
        <v>400</v>
      </c>
      <c r="C36" s="181" t="s">
        <v>384</v>
      </c>
      <c r="D36" s="181" t="s">
        <v>401</v>
      </c>
      <c r="E36" s="181" t="s">
        <v>402</v>
      </c>
      <c r="F36" s="181" t="s">
        <v>403</v>
      </c>
      <c r="G36" s="182" t="s">
        <v>404</v>
      </c>
      <c r="H36" s="123" t="s">
        <v>405</v>
      </c>
      <c r="I36" s="195" t="s">
        <v>185</v>
      </c>
      <c r="J36" s="187" t="s">
        <v>259</v>
      </c>
      <c r="K36" s="186">
        <f>IF(J36="","",IF(J36="Muy Baja",0.2,IF(J36="Baja",0.4,IF(J36="Media",0.6,IF(J36="Alta",0.8,IF(J36="Muy Alta",1,))))))</f>
        <v>0.8</v>
      </c>
      <c r="L36" s="187" t="s">
        <v>149</v>
      </c>
      <c r="M36" s="186">
        <f>IF(L36="","",IF(L36="Leve",0.2,IF(L36="Menor",0.4,IF(L36="Moderado",0.6,IF(L36="Mayor",0.8,IF(L36="Catastrófico",1,))))))</f>
        <v>0.6</v>
      </c>
      <c r="N36" s="189" t="str">
        <f>IF(OR(AND(J36="Muy Baja",L36="Leve"),AND(J36="Muy Baja",L36="Menor"),AND(J36="Baja",L36="Leve")),"Bajo",IF(OR(AND(J36="Muy baja",L36="Moderado"),AND(J36="Baja",L36="Menor"),AND(J36="Baja",L36="Moderado"),AND(J36="Media",L36="Leve"),AND(J36="Media",L36="Menor"),AND(J36="Media",L36="Moderado"),AND(J36="Alta",L36="Leve"),AND(J36="Alta",L36="Menor")),"Moderado",IF(OR(AND(J36="Muy Baja",L36="Mayor"),AND(J36="Baja",L36="Mayor"),AND(J36="Media",L36="Mayor"),AND(J36="Alta",L36="Moderado"),AND(J36="Alta",L36="Mayor"),AND(J36="Muy Alta",L36="Leve"),AND(J36="Muy Alta",L36="Menor"),AND(J36="Muy Alta",L36="Moderado"),AND(J36="Muy Alta",L36="Mayor")),"Alto",IF(OR(AND(J36="Muy Baja",L36="Catastrófico"),AND(J36="Baja",L36="Catastrófico"),AND(J36="Media",L36="Catastrófico"),AND(J36="Alta",L36="Catastrófico"),AND(J36="Muy Alta",L36="Catastrófico")),"Extremo",""))))</f>
        <v>Alto</v>
      </c>
      <c r="O36" s="27">
        <v>1</v>
      </c>
      <c r="P36" s="123" t="s">
        <v>406</v>
      </c>
      <c r="Q36" s="27" t="str">
        <f t="shared" si="0"/>
        <v>Probabilidad</v>
      </c>
      <c r="R36" s="99" t="s">
        <v>130</v>
      </c>
      <c r="S36" s="99" t="s">
        <v>131</v>
      </c>
      <c r="T36" s="28" t="str">
        <f>IF(AND(R36="Preventivo",S36="Automático"),"50%",IF(AND(R36="Preventivo",S36="Manual"),"40%",IF(AND(R36="Detectivo",S36="Automático"),"40%",IF(AND(R36="Detectivo",S36="Manual"),"30%",IF(AND(R36="Correctivo",S36="Automático"),"35%",IF(AND(R36="Correctivo",S36="Manual"),"25%",""))))))</f>
        <v>40%</v>
      </c>
      <c r="U36" s="99" t="s">
        <v>132</v>
      </c>
      <c r="V36" s="99" t="s">
        <v>152</v>
      </c>
      <c r="W36" s="99" t="s">
        <v>134</v>
      </c>
      <c r="X36" s="123" t="s">
        <v>407</v>
      </c>
      <c r="Y36" s="101">
        <f>IFERROR(IF(Q36="Probabilidad",(K36-(+K36*T36)),IF(Q36="Impacto",K36,"")),"")</f>
        <v>0.48</v>
      </c>
      <c r="Z36" s="30" t="str">
        <f t="shared" si="1"/>
        <v>Media</v>
      </c>
      <c r="AA36" s="28">
        <f>+Y36</f>
        <v>0.48</v>
      </c>
      <c r="AB36" s="30" t="str">
        <f>IFERROR(IF(AC36="","",IF(AC36&lt;=0.2,"Leve",IF(AC36&lt;=0.4,"Menor",IF(AC36&lt;=0.6,"Moderado",IF(AC36&lt;=0.8,"Mayor","Catastrófico"))))),"")</f>
        <v>Moderado</v>
      </c>
      <c r="AC36" s="28">
        <f>IFERROR(IF(Q36="Impacto",(M36-(+M36*T36)),IF(Q36="Probabilidad",M36,"")),"")</f>
        <v>0.6</v>
      </c>
      <c r="AD36" s="187" t="str">
        <f t="shared" ref="AD36" si="40">IFERROR(IF(AE36=0,"",IF(AND(AE36&gt;0,AE36&lt;=0.2),"Muy Baja",IF(AE36&lt;=0.4,"Baja",IF(AE36&lt;=0.6,"Media",IF(AE36&lt;=0.8,"Alta","Muy Alta"))))),"")</f>
        <v>Muy Baja</v>
      </c>
      <c r="AE36" s="190">
        <f>MIN(Y36:Y39)</f>
        <v>0.17279999999999998</v>
      </c>
      <c r="AF36" s="187" t="str">
        <f t="shared" ref="AF36" si="41">IFERROR(IF(AG36=0,"",IF(AND(AG36&gt;0,AG36&lt;=0.2),"Leve",IF(AG36&lt;=0.4,"Menor",IF(AG36&lt;=0.6,"Moderado",IF(AG36&lt;=0.8,"Mayor","Catastrófico"))))),"")</f>
        <v>Moderado</v>
      </c>
      <c r="AG36" s="190">
        <f>MIN(AC36:AC39)</f>
        <v>0.6</v>
      </c>
      <c r="AH36" s="192" t="str">
        <f t="shared" ref="AH36" si="42">IFERROR(IF(OR(AND(AD36="Muy Baja",AF36="Leve"),AND(AD36="Muy Baja",AF36="Menor"),AND(AD36="Baja",AF36="Leve")),"Bajo",IF(OR(AND(AD36="Muy Baja",AF36="Moderado"),AND(AD36="Baja",AF36="Menor"),AND(AD36="Baja",AF36="Moderado"),AND(AD36="Media",AF36="Leve"),AND(AD36="Media",AF36="Menor"),AND(AD36="Media",AF36="Moderado"),AND(AD36="Alta",AF36="Leve"),AND(AD36="Alta",AF36="Menor")),"Moderado",IF(OR(AND(AD36="Muy Baja",AF36="Mayor"),AND(AD36="Baja",AF36="Mayor"),AND(AD36="Media",AF36="Mayor"),AND(AD36="Alta",AF36="Moderado"),AND(AD36="Alta",AF36="Mayor"),AND(AD36="Muy Alta",AF36="Leve"),AND(AD36="Muy Alta",AF36="Menor"),AND(AD36="Muy Alta",AF36="Moderado"),AND(AD36="Muy Alta",AF36="Mayor")),"Alto",IF(OR(AND(AD36="Muy Baja",AF36="Catastrófico"),AND(AD36="Baja",AF36="Catastrófico"),AND(AD36="Media",AF36="Catastrófico"),AND(AD36="Alta",AF36="Catastrófico"),AND(AD36="Muy Alta",AF36="Catastrófico")),"Extremo","")))),"")</f>
        <v>Moderado</v>
      </c>
      <c r="AI36" s="183" t="s">
        <v>136</v>
      </c>
      <c r="AJ36" s="124"/>
      <c r="AK36" s="173" t="s">
        <v>436</v>
      </c>
      <c r="AL36" s="173" t="s">
        <v>436</v>
      </c>
      <c r="AM36" s="173" t="s">
        <v>436</v>
      </c>
      <c r="AN36" s="173" t="s">
        <v>436</v>
      </c>
      <c r="AO36" s="178" t="s">
        <v>455</v>
      </c>
      <c r="AP36" s="178" t="s">
        <v>452</v>
      </c>
      <c r="AQ36" s="86"/>
      <c r="AR36" s="86"/>
      <c r="AS36" s="86"/>
      <c r="AT36" s="86"/>
      <c r="AU36" s="86"/>
      <c r="AV36" s="86"/>
      <c r="AW36" s="86"/>
      <c r="AX36" s="86"/>
      <c r="AY36" s="86"/>
      <c r="AZ36" s="86"/>
      <c r="BA36" s="86"/>
      <c r="BB36" s="86"/>
      <c r="BC36" s="86"/>
      <c r="BD36" s="86"/>
      <c r="BE36" s="86"/>
      <c r="BF36" s="86"/>
      <c r="BG36" s="86"/>
      <c r="BH36" s="86"/>
      <c r="BI36" s="86"/>
      <c r="BJ36" s="86"/>
    </row>
    <row r="37" spans="1:62" ht="124.15" customHeight="1" x14ac:dyDescent="0.3">
      <c r="A37" s="180"/>
      <c r="B37" s="181"/>
      <c r="C37" s="181"/>
      <c r="D37" s="181"/>
      <c r="E37" s="181"/>
      <c r="F37" s="181"/>
      <c r="G37" s="182"/>
      <c r="H37" s="123" t="s">
        <v>408</v>
      </c>
      <c r="I37" s="196"/>
      <c r="J37" s="188"/>
      <c r="K37" s="186"/>
      <c r="L37" s="188"/>
      <c r="M37" s="186"/>
      <c r="N37" s="189"/>
      <c r="O37" s="27">
        <v>2</v>
      </c>
      <c r="P37" s="123" t="s">
        <v>409</v>
      </c>
      <c r="Q37" s="27" t="str">
        <f t="shared" si="0"/>
        <v>Probabilidad</v>
      </c>
      <c r="R37" s="99" t="s">
        <v>130</v>
      </c>
      <c r="S37" s="99" t="s">
        <v>131</v>
      </c>
      <c r="T37" s="28" t="str">
        <f t="shared" ref="T37:T39" si="43">IF(AND(R37="Preventivo",S37="Automático"),"50%",IF(AND(R37="Preventivo",S37="Manual"),"40%",IF(AND(R37="Detectivo",S37="Automático"),"40%",IF(AND(R37="Detectivo",S37="Manual"),"30%",IF(AND(R37="Correctivo",S37="Automático"),"35%",IF(AND(R37="Correctivo",S37="Manual"),"25%",""))))))</f>
        <v>40%</v>
      </c>
      <c r="U37" s="99" t="s">
        <v>132</v>
      </c>
      <c r="V37" s="99" t="s">
        <v>133</v>
      </c>
      <c r="W37" s="99" t="s">
        <v>134</v>
      </c>
      <c r="X37" s="123" t="s">
        <v>410</v>
      </c>
      <c r="Y37" s="101">
        <f>IFERROR(IF(AND(Q36="Probabilidad",Q37="Probabilidad"),(AA36-(+AA36*T37)),IF(Q37="Probabilidad",(K36-(+K36*T37)),IF(Q37="Impacto",AA36,""))),"")</f>
        <v>0.28799999999999998</v>
      </c>
      <c r="Z37" s="30" t="str">
        <f t="shared" si="1"/>
        <v>Baja</v>
      </c>
      <c r="AA37" s="28">
        <f t="shared" ref="AA37:AA39" si="44">+Y37</f>
        <v>0.28799999999999998</v>
      </c>
      <c r="AB37" s="30" t="str">
        <f t="shared" ref="AB37:AB39" si="45">IFERROR(IF(AC37="","",IF(AC37&lt;=0.2,"Leve",IF(AC37&lt;=0.4,"Menor",IF(AC37&lt;=0.6,"Moderado",IF(AC37&lt;=0.8,"Mayor","Catastrófico"))))),"")</f>
        <v>Moderado</v>
      </c>
      <c r="AC37" s="28">
        <f>IFERROR(IF(AND(Q36="Impacto",Q37="Impacto"),(AC36-(+AC36*T37)),IF(Q37="Impacto",(#REF!-(+#REF!*T37)),IF(Q37="Probabilidad",AC36,""))),"")</f>
        <v>0.6</v>
      </c>
      <c r="AD37" s="188"/>
      <c r="AE37" s="191"/>
      <c r="AF37" s="188"/>
      <c r="AG37" s="191"/>
      <c r="AH37" s="193"/>
      <c r="AI37" s="184"/>
      <c r="AJ37" s="124"/>
      <c r="AK37" s="174"/>
      <c r="AL37" s="174"/>
      <c r="AM37" s="174"/>
      <c r="AN37" s="174"/>
      <c r="AO37" s="185"/>
      <c r="AP37" s="185"/>
      <c r="AQ37" s="86"/>
      <c r="AR37" s="86"/>
      <c r="AS37" s="86"/>
      <c r="AT37" s="86"/>
      <c r="AU37" s="86"/>
      <c r="AV37" s="86"/>
      <c r="AW37" s="86"/>
      <c r="AX37" s="86"/>
      <c r="AY37" s="86"/>
      <c r="AZ37" s="86"/>
      <c r="BA37" s="86"/>
      <c r="BB37" s="86"/>
      <c r="BC37" s="86"/>
      <c r="BD37" s="86"/>
      <c r="BE37" s="86"/>
      <c r="BF37" s="86"/>
      <c r="BG37" s="86"/>
      <c r="BH37" s="86"/>
      <c r="BI37" s="86"/>
      <c r="BJ37" s="86"/>
    </row>
    <row r="38" spans="1:62" ht="100.15" customHeight="1" x14ac:dyDescent="0.3">
      <c r="A38" s="180"/>
      <c r="B38" s="181"/>
      <c r="C38" s="181"/>
      <c r="D38" s="181"/>
      <c r="E38" s="181"/>
      <c r="F38" s="181"/>
      <c r="G38" s="182"/>
      <c r="H38" s="123" t="s">
        <v>411</v>
      </c>
      <c r="I38" s="196"/>
      <c r="J38" s="188"/>
      <c r="K38" s="186"/>
      <c r="L38" s="188"/>
      <c r="M38" s="186"/>
      <c r="N38" s="189"/>
      <c r="O38" s="27">
        <v>3</v>
      </c>
      <c r="P38" s="123" t="s">
        <v>412</v>
      </c>
      <c r="Q38" s="27" t="str">
        <f t="shared" si="0"/>
        <v>Probabilidad</v>
      </c>
      <c r="R38" s="99" t="s">
        <v>130</v>
      </c>
      <c r="S38" s="99" t="s">
        <v>131</v>
      </c>
      <c r="T38" s="28" t="str">
        <f t="shared" si="43"/>
        <v>40%</v>
      </c>
      <c r="U38" s="99" t="s">
        <v>132</v>
      </c>
      <c r="V38" s="99" t="s">
        <v>152</v>
      </c>
      <c r="W38" s="99" t="s">
        <v>134</v>
      </c>
      <c r="X38" s="123" t="s">
        <v>413</v>
      </c>
      <c r="Y38" s="101">
        <f>IFERROR(IF(AND(Q37="Probabilidad",Q38="Probabilidad"),(AA37-(+AA37*T38)),IF(AND(Q37="Impacto",Q38="Probabilidad"),(AA36-(+AA36*T38)),IF(Q38="Impacto",AA37,""))),"")</f>
        <v>0.17279999999999998</v>
      </c>
      <c r="Z38" s="30" t="str">
        <f t="shared" si="1"/>
        <v>Muy Baja</v>
      </c>
      <c r="AA38" s="28">
        <f t="shared" si="44"/>
        <v>0.17279999999999998</v>
      </c>
      <c r="AB38" s="30" t="str">
        <f t="shared" si="45"/>
        <v>Moderado</v>
      </c>
      <c r="AC38" s="28">
        <f>IFERROR(IF(AND(Q37="Impacto",Q38="Impacto"),(AC37-(+AC37*T38)),IF(AND(Q37="Probabilidad",Q38="Impacto"),(AC36-(+AC36*T38)),IF(Q38="Probabilidad",AC37,""))),"")</f>
        <v>0.6</v>
      </c>
      <c r="AD38" s="188"/>
      <c r="AE38" s="191"/>
      <c r="AF38" s="188"/>
      <c r="AG38" s="191"/>
      <c r="AH38" s="193"/>
      <c r="AI38" s="184"/>
      <c r="AJ38" s="124"/>
      <c r="AK38" s="174"/>
      <c r="AL38" s="174"/>
      <c r="AM38" s="174"/>
      <c r="AN38" s="174"/>
      <c r="AO38" s="185"/>
      <c r="AP38" s="185"/>
      <c r="AQ38" s="86"/>
      <c r="AR38" s="86"/>
      <c r="AS38" s="86"/>
      <c r="AT38" s="86"/>
      <c r="AU38" s="86"/>
      <c r="AV38" s="86"/>
      <c r="AW38" s="86"/>
      <c r="AX38" s="86"/>
      <c r="AY38" s="86"/>
      <c r="AZ38" s="86"/>
      <c r="BA38" s="86"/>
      <c r="BB38" s="86"/>
      <c r="BC38" s="86"/>
      <c r="BD38" s="86"/>
      <c r="BE38" s="86"/>
      <c r="BF38" s="86"/>
      <c r="BG38" s="86"/>
      <c r="BH38" s="86"/>
      <c r="BI38" s="86"/>
      <c r="BJ38" s="86"/>
    </row>
    <row r="39" spans="1:62" ht="80.45" customHeight="1" x14ac:dyDescent="0.3">
      <c r="A39" s="180"/>
      <c r="B39" s="181"/>
      <c r="C39" s="181"/>
      <c r="D39" s="181"/>
      <c r="E39" s="181"/>
      <c r="F39" s="181"/>
      <c r="G39" s="182"/>
      <c r="H39" s="102"/>
      <c r="I39" s="196"/>
      <c r="J39" s="188"/>
      <c r="K39" s="186"/>
      <c r="L39" s="188"/>
      <c r="M39" s="186"/>
      <c r="N39" s="189"/>
      <c r="O39" s="27">
        <v>4</v>
      </c>
      <c r="P39" s="103"/>
      <c r="Q39" s="27" t="str">
        <f t="shared" si="0"/>
        <v/>
      </c>
      <c r="R39" s="99"/>
      <c r="S39" s="99"/>
      <c r="T39" s="28" t="str">
        <f t="shared" si="43"/>
        <v/>
      </c>
      <c r="U39" s="99"/>
      <c r="V39" s="99"/>
      <c r="W39" s="99"/>
      <c r="X39" s="100"/>
      <c r="Y39" s="101" t="str">
        <f>IFERROR(IF(AND(Q38="Probabilidad",Q39="Probabilidad"),(AA38-(+AA38*T39)),IF(AND(Q38="Impacto",Q39="Probabilidad"),(AA37-(+AA37*T39)),IF(Q39="Impacto",AA38,""))),"")</f>
        <v/>
      </c>
      <c r="Z39" s="30" t="str">
        <f t="shared" si="1"/>
        <v/>
      </c>
      <c r="AA39" s="28" t="str">
        <f t="shared" si="44"/>
        <v/>
      </c>
      <c r="AB39" s="30" t="str">
        <f t="shared" si="45"/>
        <v/>
      </c>
      <c r="AC39" s="28" t="str">
        <f>IFERROR(IF(AND(Q38="Impacto",Q39="Impacto"),(AC38-(+AC38*T39)),IF(AND(Q38="Probabilidad",Q39="Impacto"),(AC37-(+AC37*T39)),IF(Q39="Probabilidad",AC38,""))),"")</f>
        <v/>
      </c>
      <c r="AD39" s="188"/>
      <c r="AE39" s="191"/>
      <c r="AF39" s="188"/>
      <c r="AG39" s="191"/>
      <c r="AH39" s="193"/>
      <c r="AI39" s="184"/>
      <c r="AJ39" s="115"/>
      <c r="AK39" s="174"/>
      <c r="AL39" s="174"/>
      <c r="AM39" s="174"/>
      <c r="AN39" s="174"/>
      <c r="AO39" s="185"/>
      <c r="AP39" s="185"/>
      <c r="AQ39" s="86"/>
      <c r="AR39" s="86"/>
      <c r="AS39" s="86"/>
      <c r="AT39" s="86"/>
      <c r="AU39" s="86"/>
      <c r="AV39" s="86"/>
      <c r="AW39" s="86"/>
      <c r="AX39" s="86"/>
      <c r="AY39" s="86"/>
      <c r="AZ39" s="86"/>
      <c r="BA39" s="86"/>
      <c r="BB39" s="86"/>
      <c r="BC39" s="86"/>
      <c r="BD39" s="86"/>
      <c r="BE39" s="86"/>
      <c r="BF39" s="86"/>
      <c r="BG39" s="86"/>
      <c r="BH39" s="86"/>
      <c r="BI39" s="86"/>
      <c r="BJ39" s="86"/>
    </row>
    <row r="40" spans="1:62" ht="80.45" customHeight="1" x14ac:dyDescent="0.3">
      <c r="A40" s="180" t="s">
        <v>432</v>
      </c>
      <c r="B40" s="181" t="s">
        <v>414</v>
      </c>
      <c r="C40" s="181" t="s">
        <v>384</v>
      </c>
      <c r="D40" s="181" t="s">
        <v>401</v>
      </c>
      <c r="E40" s="181" t="s">
        <v>415</v>
      </c>
      <c r="F40" s="181" t="s">
        <v>416</v>
      </c>
      <c r="G40" s="182" t="s">
        <v>417</v>
      </c>
      <c r="H40" s="123" t="s">
        <v>418</v>
      </c>
      <c r="I40" s="195" t="s">
        <v>185</v>
      </c>
      <c r="J40" s="187" t="s">
        <v>259</v>
      </c>
      <c r="K40" s="186">
        <f>IF(J40="","",IF(J40="Muy Baja",0.2,IF(J40="Baja",0.4,IF(J40="Media",0.6,IF(J40="Alta",0.8,IF(J40="Muy Alta",1,))))))</f>
        <v>0.8</v>
      </c>
      <c r="L40" s="187" t="s">
        <v>149</v>
      </c>
      <c r="M40" s="186">
        <f>IF(L40="","",IF(L40="Leve",0.2,IF(L40="Menor",0.4,IF(L40="Moderado",0.6,IF(L40="Mayor",0.8,IF(L40="Catastrófico",1,))))))</f>
        <v>0.6</v>
      </c>
      <c r="N40" s="189" t="str">
        <f>IF(OR(AND(J40="Muy Baja",L40="Leve"),AND(J40="Muy Baja",L40="Menor"),AND(J40="Baja",L40="Leve")),"Bajo",IF(OR(AND(J40="Muy baja",L40="Moderado"),AND(J40="Baja",L40="Menor"),AND(J40="Baja",L40="Moderado"),AND(J40="Media",L40="Leve"),AND(J40="Media",L40="Menor"),AND(J40="Media",L40="Moderado"),AND(J40="Alta",L40="Leve"),AND(J40="Alta",L40="Menor")),"Moderado",IF(OR(AND(J40="Muy Baja",L40="Mayor"),AND(J40="Baja",L40="Mayor"),AND(J40="Media",L40="Mayor"),AND(J40="Alta",L40="Moderado"),AND(J40="Alta",L40="Mayor"),AND(J40="Muy Alta",L40="Leve"),AND(J40="Muy Alta",L40="Menor"),AND(J40="Muy Alta",L40="Moderado"),AND(J40="Muy Alta",L40="Mayor")),"Alto",IF(OR(AND(J40="Muy Baja",L40="Catastrófico"),AND(J40="Baja",L40="Catastrófico"),AND(J40="Media",L40="Catastrófico"),AND(J40="Alta",L40="Catastrófico"),AND(J40="Muy Alta",L40="Catastrófico")),"Extremo",""))))</f>
        <v>Alto</v>
      </c>
      <c r="O40" s="27">
        <v>1</v>
      </c>
      <c r="P40" s="123" t="s">
        <v>419</v>
      </c>
      <c r="Q40" s="27" t="str">
        <f t="shared" si="0"/>
        <v>Impacto</v>
      </c>
      <c r="R40" s="99" t="s">
        <v>195</v>
      </c>
      <c r="S40" s="99" t="s">
        <v>131</v>
      </c>
      <c r="T40" s="28" t="str">
        <f>IF(AND(R40="Preventivo",S40="Automático"),"50%",IF(AND(R40="Preventivo",S40="Manual"),"40%",IF(AND(R40="Detectivo",S40="Automático"),"40%",IF(AND(R40="Detectivo",S40="Manual"),"30%",IF(AND(R40="Correctivo",S40="Automático"),"35%",IF(AND(R40="Correctivo",S40="Manual"),"25%",""))))))</f>
        <v>25%</v>
      </c>
      <c r="U40" s="99" t="s">
        <v>161</v>
      </c>
      <c r="V40" s="99" t="s">
        <v>152</v>
      </c>
      <c r="W40" s="99" t="s">
        <v>134</v>
      </c>
      <c r="X40" s="123" t="s">
        <v>420</v>
      </c>
      <c r="Y40" s="101">
        <f>IFERROR(IF(Q40="Probabilidad",(K40-(+K40*T40)),IF(Q40="Impacto",K40,"")),"")</f>
        <v>0.8</v>
      </c>
      <c r="Z40" s="30" t="str">
        <f t="shared" si="1"/>
        <v>Alta</v>
      </c>
      <c r="AA40" s="28">
        <f>+Y40</f>
        <v>0.8</v>
      </c>
      <c r="AB40" s="30" t="str">
        <f>IFERROR(IF(AC40="","",IF(AC40&lt;=0.2,"Leve",IF(AC40&lt;=0.4,"Menor",IF(AC40&lt;=0.6,"Moderado",IF(AC40&lt;=0.8,"Mayor","Catastrófico"))))),"")</f>
        <v>Moderado</v>
      </c>
      <c r="AC40" s="28">
        <f>IFERROR(IF(Q40="Impacto",(M40-(+M40*T40)),IF(Q40="Probabilidad",M40,"")),"")</f>
        <v>0.44999999999999996</v>
      </c>
      <c r="AD40" s="187" t="str">
        <f t="shared" ref="AD40" si="46">IFERROR(IF(AE40=0,"",IF(AND(AE40&gt;0,AE40&lt;=0.2),"Muy Baja",IF(AE40&lt;=0.4,"Baja",IF(AE40&lt;=0.6,"Media",IF(AE40&lt;=0.8,"Alta","Muy Alta"))))),"")</f>
        <v>Alta</v>
      </c>
      <c r="AE40" s="190">
        <f>MIN(Y40:Y43)</f>
        <v>0.8</v>
      </c>
      <c r="AF40" s="187" t="str">
        <f t="shared" ref="AF40" si="47">IFERROR(IF(AG40=0,"",IF(AND(AG40&gt;0,AG40&lt;=0.2),"Leve",IF(AG40&lt;=0.4,"Menor",IF(AG40&lt;=0.6,"Moderado",IF(AG40&lt;=0.8,"Mayor","Catastrófico"))))),"")</f>
        <v>Menor</v>
      </c>
      <c r="AG40" s="190">
        <f>MIN(AC40:AC43)</f>
        <v>0.33749999999999997</v>
      </c>
      <c r="AH40" s="192" t="str">
        <f t="shared" ref="AH40" si="48">IFERROR(IF(OR(AND(AD40="Muy Baja",AF40="Leve"),AND(AD40="Muy Baja",AF40="Menor"),AND(AD40="Baja",AF40="Leve")),"Bajo",IF(OR(AND(AD40="Muy Baja",AF40="Moderado"),AND(AD40="Baja",AF40="Menor"),AND(AD40="Baja",AF40="Moderado"),AND(AD40="Media",AF40="Leve"),AND(AD40="Media",AF40="Menor"),AND(AD40="Media",AF40="Moderado"),AND(AD40="Alta",AF40="Leve"),AND(AD40="Alta",AF40="Menor")),"Moderado",IF(OR(AND(AD40="Muy Baja",AF40="Mayor"),AND(AD40="Baja",AF40="Mayor"),AND(AD40="Media",AF40="Mayor"),AND(AD40="Alta",AF40="Moderado"),AND(AD40="Alta",AF40="Mayor"),AND(AD40="Muy Alta",AF40="Leve"),AND(AD40="Muy Alta",AF40="Menor"),AND(AD40="Muy Alta",AF40="Moderado"),AND(AD40="Muy Alta",AF40="Mayor")),"Alto",IF(OR(AND(AD40="Muy Baja",AF40="Catastrófico"),AND(AD40="Baja",AF40="Catastrófico"),AND(AD40="Media",AF40="Catastrófico"),AND(AD40="Alta",AF40="Catastrófico"),AND(AD40="Muy Alta",AF40="Catastrófico")),"Extremo","")))),"")</f>
        <v>Moderado</v>
      </c>
      <c r="AI40" s="183" t="s">
        <v>136</v>
      </c>
      <c r="AJ40" s="123" t="s">
        <v>421</v>
      </c>
      <c r="AK40" s="254" t="s">
        <v>436</v>
      </c>
      <c r="AL40" s="254" t="s">
        <v>436</v>
      </c>
      <c r="AM40" s="254" t="s">
        <v>436</v>
      </c>
      <c r="AN40" s="254" t="s">
        <v>436</v>
      </c>
      <c r="AO40" s="255" t="s">
        <v>454</v>
      </c>
      <c r="AP40" s="255" t="s">
        <v>453</v>
      </c>
      <c r="AQ40" s="86"/>
      <c r="AR40" s="86"/>
      <c r="AS40" s="86"/>
      <c r="AT40" s="86"/>
      <c r="AU40" s="86"/>
      <c r="AV40" s="86"/>
      <c r="AW40" s="86"/>
      <c r="AX40" s="86"/>
      <c r="AY40" s="86"/>
      <c r="AZ40" s="86"/>
      <c r="BA40" s="86"/>
      <c r="BB40" s="86"/>
      <c r="BC40" s="86"/>
      <c r="BD40" s="86"/>
      <c r="BE40" s="86"/>
      <c r="BF40" s="86"/>
      <c r="BG40" s="86"/>
      <c r="BH40" s="86"/>
      <c r="BI40" s="86"/>
      <c r="BJ40" s="86"/>
    </row>
    <row r="41" spans="1:62" ht="80.45" customHeight="1" x14ac:dyDescent="0.3">
      <c r="A41" s="180"/>
      <c r="B41" s="181"/>
      <c r="C41" s="181"/>
      <c r="D41" s="181"/>
      <c r="E41" s="181"/>
      <c r="F41" s="181"/>
      <c r="G41" s="182"/>
      <c r="H41" s="123" t="s">
        <v>422</v>
      </c>
      <c r="I41" s="196"/>
      <c r="J41" s="188"/>
      <c r="K41" s="186"/>
      <c r="L41" s="188"/>
      <c r="M41" s="186"/>
      <c r="N41" s="189"/>
      <c r="O41" s="27">
        <v>2</v>
      </c>
      <c r="P41" s="123" t="s">
        <v>423</v>
      </c>
      <c r="Q41" s="27" t="str">
        <f t="shared" si="0"/>
        <v>Impacto</v>
      </c>
      <c r="R41" s="99" t="s">
        <v>195</v>
      </c>
      <c r="S41" s="99" t="s">
        <v>131</v>
      </c>
      <c r="T41" s="28" t="str">
        <f t="shared" ref="T41:T43" si="49">IF(AND(R41="Preventivo",S41="Automático"),"50%",IF(AND(R41="Preventivo",S41="Manual"),"40%",IF(AND(R41="Detectivo",S41="Automático"),"40%",IF(AND(R41="Detectivo",S41="Manual"),"30%",IF(AND(R41="Correctivo",S41="Automático"),"35%",IF(AND(R41="Correctivo",S41="Manual"),"25%",""))))))</f>
        <v>25%</v>
      </c>
      <c r="U41" s="99" t="s">
        <v>161</v>
      </c>
      <c r="V41" s="99" t="s">
        <v>152</v>
      </c>
      <c r="W41" s="99" t="s">
        <v>134</v>
      </c>
      <c r="X41" s="123" t="s">
        <v>424</v>
      </c>
      <c r="Y41" s="101">
        <f>IFERROR(IF(AND(Q40="Probabilidad",Q41="Probabilidad"),(AA40-(+AA40*T41)),IF(Q41="Probabilidad",(K40-(+K40*T41)),IF(Q41="Impacto",AA40,""))),"")</f>
        <v>0.8</v>
      </c>
      <c r="Z41" s="30" t="str">
        <f t="shared" si="1"/>
        <v>Alta</v>
      </c>
      <c r="AA41" s="28">
        <f t="shared" ref="AA41:AA43" si="50">+Y41</f>
        <v>0.8</v>
      </c>
      <c r="AB41" s="30" t="str">
        <f t="shared" ref="AB41:AB43" si="51">IFERROR(IF(AC41="","",IF(AC41&lt;=0.2,"Leve",IF(AC41&lt;=0.4,"Menor",IF(AC41&lt;=0.6,"Moderado",IF(AC41&lt;=0.8,"Mayor","Catastrófico"))))),"")</f>
        <v>Menor</v>
      </c>
      <c r="AC41" s="28">
        <f>IFERROR(IF(AND(Q40="Impacto",Q41="Impacto"),(AC40-(+AC40*T41)),IF(Q41="Impacto",(#REF!-(+#REF!*T41)),IF(Q41="Probabilidad",AC40,""))),"")</f>
        <v>0.33749999999999997</v>
      </c>
      <c r="AD41" s="188"/>
      <c r="AE41" s="191"/>
      <c r="AF41" s="188"/>
      <c r="AG41" s="191"/>
      <c r="AH41" s="193"/>
      <c r="AI41" s="184"/>
      <c r="AJ41" s="123" t="s">
        <v>425</v>
      </c>
      <c r="AK41" s="254"/>
      <c r="AL41" s="254"/>
      <c r="AM41" s="254"/>
      <c r="AN41" s="254"/>
      <c r="AO41" s="255"/>
      <c r="AP41" s="255"/>
      <c r="AQ41" s="86"/>
      <c r="AR41" s="86"/>
      <c r="AS41" s="86"/>
      <c r="AT41" s="86"/>
      <c r="AU41" s="86"/>
      <c r="AV41" s="86"/>
      <c r="AW41" s="86"/>
      <c r="AX41" s="86"/>
      <c r="AY41" s="86"/>
      <c r="AZ41" s="86"/>
      <c r="BA41" s="86"/>
      <c r="BB41" s="86"/>
      <c r="BC41" s="86"/>
      <c r="BD41" s="86"/>
      <c r="BE41" s="86"/>
      <c r="BF41" s="86"/>
      <c r="BG41" s="86"/>
      <c r="BH41" s="86"/>
      <c r="BI41" s="86"/>
      <c r="BJ41" s="86"/>
    </row>
    <row r="42" spans="1:62" ht="80.45" customHeight="1" x14ac:dyDescent="0.3">
      <c r="A42" s="180"/>
      <c r="B42" s="181"/>
      <c r="C42" s="181"/>
      <c r="D42" s="181"/>
      <c r="E42" s="181"/>
      <c r="F42" s="181"/>
      <c r="G42" s="182"/>
      <c r="H42" s="123" t="s">
        <v>426</v>
      </c>
      <c r="I42" s="196"/>
      <c r="J42" s="188"/>
      <c r="K42" s="186"/>
      <c r="L42" s="188"/>
      <c r="M42" s="186"/>
      <c r="N42" s="189"/>
      <c r="O42" s="27">
        <v>3</v>
      </c>
      <c r="P42" s="123" t="s">
        <v>427</v>
      </c>
      <c r="Q42" s="27" t="str">
        <f t="shared" si="0"/>
        <v/>
      </c>
      <c r="R42" s="99"/>
      <c r="S42" s="99"/>
      <c r="T42" s="28" t="str">
        <f t="shared" si="49"/>
        <v/>
      </c>
      <c r="U42" s="99"/>
      <c r="V42" s="99"/>
      <c r="W42" s="99"/>
      <c r="X42" s="102" t="s">
        <v>428</v>
      </c>
      <c r="Y42" s="101" t="str">
        <f>IFERROR(IF(AND(Q41="Probabilidad",Q42="Probabilidad"),(AA41-(+AA41*T42)),IF(AND(Q41="Impacto",Q42="Probabilidad"),(AA40-(+AA40*T42)),IF(Q42="Impacto",AA41,""))),"")</f>
        <v/>
      </c>
      <c r="Z42" s="30" t="str">
        <f t="shared" si="1"/>
        <v/>
      </c>
      <c r="AA42" s="28" t="str">
        <f t="shared" si="50"/>
        <v/>
      </c>
      <c r="AB42" s="30" t="str">
        <f t="shared" si="51"/>
        <v/>
      </c>
      <c r="AC42" s="28" t="str">
        <f>IFERROR(IF(AND(Q41="Impacto",Q42="Impacto"),(AC41-(+AC41*T42)),IF(AND(Q41="Probabilidad",Q42="Impacto"),(AC40-(+AC40*T42)),IF(Q42="Probabilidad",AC41,""))),"")</f>
        <v/>
      </c>
      <c r="AD42" s="188"/>
      <c r="AE42" s="191"/>
      <c r="AF42" s="188"/>
      <c r="AG42" s="191"/>
      <c r="AH42" s="193"/>
      <c r="AI42" s="184"/>
      <c r="AJ42" s="123" t="s">
        <v>429</v>
      </c>
      <c r="AK42" s="254"/>
      <c r="AL42" s="254"/>
      <c r="AM42" s="254"/>
      <c r="AN42" s="254"/>
      <c r="AO42" s="255"/>
      <c r="AP42" s="255"/>
      <c r="AQ42" s="86"/>
      <c r="AR42" s="86"/>
      <c r="AS42" s="86"/>
      <c r="AT42" s="86"/>
      <c r="AU42" s="86"/>
      <c r="AV42" s="86"/>
      <c r="AW42" s="86"/>
      <c r="AX42" s="86"/>
      <c r="AY42" s="86"/>
      <c r="AZ42" s="86"/>
      <c r="BA42" s="86"/>
      <c r="BB42" s="86"/>
      <c r="BC42" s="86"/>
      <c r="BD42" s="86"/>
      <c r="BE42" s="86"/>
      <c r="BF42" s="86"/>
      <c r="BG42" s="86"/>
      <c r="BH42" s="86"/>
      <c r="BI42" s="86"/>
      <c r="BJ42" s="86"/>
    </row>
    <row r="43" spans="1:62" ht="166.5" customHeight="1" x14ac:dyDescent="0.3">
      <c r="A43" s="180"/>
      <c r="B43" s="181"/>
      <c r="C43" s="181"/>
      <c r="D43" s="181"/>
      <c r="E43" s="181"/>
      <c r="F43" s="181"/>
      <c r="G43" s="182"/>
      <c r="H43" s="102"/>
      <c r="I43" s="196"/>
      <c r="J43" s="188"/>
      <c r="K43" s="186"/>
      <c r="L43" s="188"/>
      <c r="M43" s="186"/>
      <c r="N43" s="189"/>
      <c r="O43" s="27">
        <v>4</v>
      </c>
      <c r="P43" s="103"/>
      <c r="Q43" s="27" t="str">
        <f t="shared" si="0"/>
        <v/>
      </c>
      <c r="R43" s="99"/>
      <c r="S43" s="99"/>
      <c r="T43" s="28" t="str">
        <f t="shared" si="49"/>
        <v/>
      </c>
      <c r="U43" s="99"/>
      <c r="V43" s="99"/>
      <c r="W43" s="99"/>
      <c r="X43" s="100"/>
      <c r="Y43" s="101" t="str">
        <f>IFERROR(IF(AND(Q42="Probabilidad",Q43="Probabilidad"),(AA42-(+AA42*T43)),IF(AND(Q42="Impacto",Q43="Probabilidad"),(AA41-(+AA41*T43)),IF(Q43="Impacto",AA42,""))),"")</f>
        <v/>
      </c>
      <c r="Z43" s="30" t="str">
        <f t="shared" si="1"/>
        <v/>
      </c>
      <c r="AA43" s="28" t="str">
        <f t="shared" si="50"/>
        <v/>
      </c>
      <c r="AB43" s="30" t="str">
        <f t="shared" si="51"/>
        <v/>
      </c>
      <c r="AC43" s="28" t="str">
        <f>IFERROR(IF(AND(Q42="Impacto",Q43="Impacto"),(AC42-(+AC42*T43)),IF(AND(Q42="Probabilidad",Q43="Impacto"),(AC41-(+AC41*T43)),IF(Q43="Probabilidad",AC42,""))),"")</f>
        <v/>
      </c>
      <c r="AD43" s="188"/>
      <c r="AE43" s="191"/>
      <c r="AF43" s="188"/>
      <c r="AG43" s="191"/>
      <c r="AH43" s="193"/>
      <c r="AI43" s="184"/>
      <c r="AJ43" s="115"/>
      <c r="AK43" s="254"/>
      <c r="AL43" s="254"/>
      <c r="AM43" s="254"/>
      <c r="AN43" s="254"/>
      <c r="AO43" s="255"/>
      <c r="AP43" s="255"/>
      <c r="AQ43" s="86"/>
      <c r="AR43" s="86"/>
      <c r="AS43" s="86"/>
      <c r="AT43" s="86"/>
      <c r="AU43" s="86"/>
      <c r="AV43" s="86"/>
      <c r="AW43" s="86"/>
      <c r="AX43" s="86"/>
      <c r="AY43" s="86"/>
      <c r="AZ43" s="86"/>
      <c r="BA43" s="86"/>
      <c r="BB43" s="86"/>
      <c r="BC43" s="86"/>
      <c r="BD43" s="86"/>
      <c r="BE43" s="86"/>
      <c r="BF43" s="86"/>
      <c r="BG43" s="86"/>
      <c r="BH43" s="86"/>
      <c r="BI43" s="86"/>
      <c r="BJ43" s="86"/>
    </row>
    <row r="44" spans="1:62" ht="49.5" customHeight="1" x14ac:dyDescent="0.3">
      <c r="A44" s="200" t="s">
        <v>219</v>
      </c>
      <c r="B44" s="201"/>
      <c r="C44" s="201"/>
      <c r="D44" s="201"/>
      <c r="E44" s="201"/>
      <c r="F44" s="201"/>
      <c r="G44" s="201"/>
      <c r="H44" s="201"/>
      <c r="I44" s="201"/>
      <c r="J44" s="201"/>
      <c r="K44" s="201"/>
      <c r="L44" s="201"/>
      <c r="M44" s="201"/>
      <c r="N44" s="201"/>
      <c r="O44" s="201"/>
      <c r="P44" s="201"/>
      <c r="Q44" s="201"/>
      <c r="R44" s="201"/>
      <c r="S44" s="201"/>
      <c r="T44" s="201"/>
      <c r="U44" s="201"/>
      <c r="V44" s="201"/>
      <c r="W44" s="201"/>
      <c r="X44" s="201"/>
      <c r="Y44" s="201"/>
      <c r="Z44" s="201"/>
      <c r="AA44" s="201"/>
      <c r="AB44" s="201"/>
      <c r="AC44" s="201"/>
      <c r="AD44" s="201"/>
      <c r="AE44" s="201"/>
      <c r="AF44" s="201"/>
      <c r="AG44" s="201"/>
      <c r="AH44" s="201"/>
      <c r="AI44" s="202"/>
    </row>
    <row r="46" spans="1:62" x14ac:dyDescent="0.3">
      <c r="A46" s="104" t="s">
        <v>220</v>
      </c>
      <c r="B46" s="104"/>
      <c r="C46" s="87"/>
      <c r="D46" s="87"/>
      <c r="E46" s="87"/>
      <c r="F46" s="87"/>
      <c r="I46" s="87"/>
    </row>
    <row r="48" spans="1:62" x14ac:dyDescent="0.3">
      <c r="C48" s="91" t="s">
        <v>221</v>
      </c>
      <c r="D48" s="91"/>
      <c r="F48" s="87"/>
    </row>
    <row r="49" spans="3:8" x14ac:dyDescent="0.3">
      <c r="G49" s="105"/>
    </row>
    <row r="50" spans="3:8" x14ac:dyDescent="0.3">
      <c r="C50" s="120" t="s">
        <v>222</v>
      </c>
      <c r="D50" s="121" t="s">
        <v>223</v>
      </c>
      <c r="E50" s="199" t="s">
        <v>224</v>
      </c>
      <c r="F50" s="199"/>
      <c r="G50" s="199"/>
      <c r="H50" s="199"/>
    </row>
    <row r="51" spans="3:8" ht="66" customHeight="1" x14ac:dyDescent="0.3">
      <c r="C51" s="100" t="s">
        <v>225</v>
      </c>
      <c r="D51" s="122">
        <v>44656</v>
      </c>
      <c r="E51" s="198" t="s">
        <v>226</v>
      </c>
      <c r="F51" s="198"/>
      <c r="G51" s="198"/>
      <c r="H51" s="198"/>
    </row>
    <row r="52" spans="3:8" ht="38.25" customHeight="1" x14ac:dyDescent="0.3">
      <c r="C52" s="100" t="s">
        <v>225</v>
      </c>
      <c r="D52" s="122">
        <v>44826</v>
      </c>
      <c r="E52" s="198" t="s">
        <v>227</v>
      </c>
      <c r="F52" s="198"/>
      <c r="G52" s="198"/>
      <c r="H52" s="198"/>
    </row>
    <row r="53" spans="3:8" ht="38.25" customHeight="1" x14ac:dyDescent="0.3">
      <c r="C53" s="100" t="s">
        <v>225</v>
      </c>
      <c r="D53" s="122">
        <v>44826</v>
      </c>
      <c r="E53" s="198" t="s">
        <v>228</v>
      </c>
      <c r="F53" s="198"/>
      <c r="G53" s="198"/>
      <c r="H53" s="198"/>
    </row>
    <row r="54" spans="3:8" ht="38.25" customHeight="1" x14ac:dyDescent="0.3">
      <c r="C54" s="100" t="s">
        <v>225</v>
      </c>
      <c r="D54" s="122">
        <v>44826</v>
      </c>
      <c r="E54" s="198" t="s">
        <v>229</v>
      </c>
      <c r="F54" s="198"/>
      <c r="G54" s="198"/>
      <c r="H54" s="198"/>
    </row>
    <row r="55" spans="3:8" ht="38.25" customHeight="1" x14ac:dyDescent="0.3">
      <c r="C55" s="100" t="s">
        <v>230</v>
      </c>
      <c r="D55" s="122">
        <v>45905</v>
      </c>
      <c r="E55" s="198" t="s">
        <v>231</v>
      </c>
      <c r="F55" s="198"/>
      <c r="G55" s="198"/>
      <c r="H55" s="198"/>
    </row>
    <row r="56" spans="3:8" ht="32.450000000000003" customHeight="1" x14ac:dyDescent="0.3">
      <c r="C56" s="100" t="s">
        <v>119</v>
      </c>
      <c r="D56" s="122">
        <v>45905</v>
      </c>
      <c r="E56" s="198" t="s">
        <v>232</v>
      </c>
      <c r="F56" s="198"/>
      <c r="G56" s="198"/>
      <c r="H56" s="198"/>
    </row>
    <row r="57" spans="3:8" ht="32.450000000000003" customHeight="1" x14ac:dyDescent="0.3">
      <c r="C57" s="100" t="s">
        <v>142</v>
      </c>
      <c r="D57" s="122">
        <v>45905</v>
      </c>
      <c r="E57" s="198" t="s">
        <v>233</v>
      </c>
      <c r="F57" s="198"/>
      <c r="G57" s="198"/>
      <c r="H57" s="198"/>
    </row>
    <row r="58" spans="3:8" ht="32.450000000000003" customHeight="1" x14ac:dyDescent="0.3">
      <c r="C58" s="100" t="s">
        <v>163</v>
      </c>
      <c r="D58" s="122">
        <v>45905</v>
      </c>
      <c r="E58" s="198" t="s">
        <v>234</v>
      </c>
      <c r="F58" s="198"/>
      <c r="G58" s="198"/>
      <c r="H58" s="198"/>
    </row>
    <row r="59" spans="3:8" ht="32.450000000000003" customHeight="1" x14ac:dyDescent="0.3">
      <c r="C59" s="100" t="s">
        <v>178</v>
      </c>
      <c r="D59" s="122">
        <v>45905</v>
      </c>
      <c r="E59" s="198" t="s">
        <v>235</v>
      </c>
      <c r="F59" s="198"/>
      <c r="G59" s="198"/>
      <c r="H59" s="198"/>
    </row>
    <row r="60" spans="3:8" ht="32.450000000000003" customHeight="1" x14ac:dyDescent="0.3">
      <c r="C60" s="100" t="s">
        <v>197</v>
      </c>
      <c r="D60" s="122">
        <v>45905</v>
      </c>
      <c r="E60" s="198" t="s">
        <v>236</v>
      </c>
      <c r="F60" s="198"/>
      <c r="G60" s="198"/>
      <c r="H60" s="198"/>
    </row>
    <row r="61" spans="3:8" ht="67.900000000000006" customHeight="1" x14ac:dyDescent="0.3">
      <c r="C61" s="100" t="s">
        <v>430</v>
      </c>
      <c r="D61" s="122">
        <v>45989</v>
      </c>
      <c r="E61" s="198" t="s">
        <v>433</v>
      </c>
      <c r="F61" s="198"/>
      <c r="G61" s="198"/>
      <c r="H61" s="198"/>
    </row>
    <row r="62" spans="3:8" ht="63" customHeight="1" x14ac:dyDescent="0.3">
      <c r="C62" s="100" t="s">
        <v>431</v>
      </c>
      <c r="D62" s="122">
        <v>45989</v>
      </c>
      <c r="E62" s="198" t="s">
        <v>434</v>
      </c>
      <c r="F62" s="198"/>
      <c r="G62" s="198"/>
      <c r="H62" s="198"/>
    </row>
    <row r="63" spans="3:8" ht="60" customHeight="1" x14ac:dyDescent="0.3">
      <c r="C63" s="100" t="s">
        <v>432</v>
      </c>
      <c r="D63" s="122">
        <v>45989</v>
      </c>
      <c r="E63" s="198" t="s">
        <v>435</v>
      </c>
      <c r="F63" s="198"/>
      <c r="G63" s="198"/>
      <c r="H63" s="198"/>
    </row>
    <row r="64" spans="3:8" ht="32.450000000000003" customHeight="1" x14ac:dyDescent="0.3">
      <c r="C64" s="100"/>
      <c r="D64" s="122"/>
      <c r="E64" s="198"/>
      <c r="F64" s="198"/>
      <c r="G64" s="198"/>
      <c r="H64" s="198"/>
    </row>
    <row r="65" spans="3:8" ht="32.450000000000003" customHeight="1" x14ac:dyDescent="0.3">
      <c r="C65" s="100"/>
      <c r="D65" s="122"/>
      <c r="E65" s="198"/>
      <c r="F65" s="198"/>
      <c r="G65" s="198"/>
      <c r="H65" s="198"/>
    </row>
    <row r="66" spans="3:8" ht="32.450000000000003" customHeight="1" x14ac:dyDescent="0.3">
      <c r="C66" s="100"/>
      <c r="D66" s="122"/>
      <c r="E66" s="198"/>
      <c r="F66" s="198"/>
      <c r="G66" s="198"/>
      <c r="H66" s="198"/>
    </row>
    <row r="67" spans="3:8" ht="32.450000000000003" customHeight="1" x14ac:dyDescent="0.3">
      <c r="C67" s="100"/>
      <c r="D67" s="122"/>
      <c r="E67" s="198"/>
      <c r="F67" s="198"/>
      <c r="G67" s="198"/>
      <c r="H67" s="198"/>
    </row>
    <row r="68" spans="3:8" ht="32.450000000000003" customHeight="1" x14ac:dyDescent="0.3"/>
  </sheetData>
  <sheetProtection algorithmName="SHA-512" hashValue="Uy8ZXBeIgnLOBT0NLDTGa2jIs4/wGY4atvswS5V9wH7jE63ZF+kqZc14ELwnGBSLgpnX9twBgEOgDFKdn8qQFg==" saltValue="zkCEYVcE35oFaUdywq1Ffg==" spinCount="100000" sheet="1" formatCells="0" formatColumns="0" formatRows="0"/>
  <dataConsolidate/>
  <mergeCells count="277">
    <mergeCell ref="AO32:AO35"/>
    <mergeCell ref="AP32:AP35"/>
    <mergeCell ref="AO36:AO39"/>
    <mergeCell ref="AP36:AP39"/>
    <mergeCell ref="AO40:AO43"/>
    <mergeCell ref="AP40:AP43"/>
    <mergeCell ref="AO15:AO16"/>
    <mergeCell ref="AP15:AP16"/>
    <mergeCell ref="AO17:AO19"/>
    <mergeCell ref="AP17:AP19"/>
    <mergeCell ref="AO20:AO22"/>
    <mergeCell ref="AP20:AP22"/>
    <mergeCell ref="AO23:AO25"/>
    <mergeCell ref="AP23:AP25"/>
    <mergeCell ref="AO26:AO31"/>
    <mergeCell ref="AP26:AP31"/>
    <mergeCell ref="AO11:AO14"/>
    <mergeCell ref="AP11:AP14"/>
    <mergeCell ref="AL40:AL43"/>
    <mergeCell ref="AM40:AM43"/>
    <mergeCell ref="AN40:AN43"/>
    <mergeCell ref="E62:H62"/>
    <mergeCell ref="E63:H63"/>
    <mergeCell ref="E64:H64"/>
    <mergeCell ref="E65:H65"/>
    <mergeCell ref="AI40:AI43"/>
    <mergeCell ref="AK40:AK43"/>
    <mergeCell ref="AI32:AI35"/>
    <mergeCell ref="AK32:AK35"/>
    <mergeCell ref="AL32:AL35"/>
    <mergeCell ref="AM32:AM35"/>
    <mergeCell ref="AN32:AN35"/>
    <mergeCell ref="K36:K39"/>
    <mergeCell ref="L36:L39"/>
    <mergeCell ref="M36:M39"/>
    <mergeCell ref="N36:N39"/>
    <mergeCell ref="AD36:AD39"/>
    <mergeCell ref="AE36:AE39"/>
    <mergeCell ref="AF36:AF39"/>
    <mergeCell ref="AG36:AG39"/>
    <mergeCell ref="E66:H66"/>
    <mergeCell ref="E67:H67"/>
    <mergeCell ref="AK36:AK39"/>
    <mergeCell ref="AL36:AL39"/>
    <mergeCell ref="AM36:AM39"/>
    <mergeCell ref="AN36:AN39"/>
    <mergeCell ref="A40:A43"/>
    <mergeCell ref="B40:B43"/>
    <mergeCell ref="C40:C43"/>
    <mergeCell ref="D40:D43"/>
    <mergeCell ref="E40:E43"/>
    <mergeCell ref="F40:F43"/>
    <mergeCell ref="G40:G43"/>
    <mergeCell ref="I40:I43"/>
    <mergeCell ref="J40:J43"/>
    <mergeCell ref="K40:K43"/>
    <mergeCell ref="L40:L43"/>
    <mergeCell ref="M40:M43"/>
    <mergeCell ref="N40:N43"/>
    <mergeCell ref="AD40:AD43"/>
    <mergeCell ref="AE40:AE43"/>
    <mergeCell ref="AF40:AF43"/>
    <mergeCell ref="AG40:AG43"/>
    <mergeCell ref="AH40:AH43"/>
    <mergeCell ref="A36:A39"/>
    <mergeCell ref="B36:B39"/>
    <mergeCell ref="C36:C39"/>
    <mergeCell ref="D36:D39"/>
    <mergeCell ref="E36:E39"/>
    <mergeCell ref="F36:F39"/>
    <mergeCell ref="G36:G39"/>
    <mergeCell ref="I36:I39"/>
    <mergeCell ref="J36:J39"/>
    <mergeCell ref="AH36:AH39"/>
    <mergeCell ref="AI36:AI39"/>
    <mergeCell ref="K32:K35"/>
    <mergeCell ref="L32:L35"/>
    <mergeCell ref="M32:M35"/>
    <mergeCell ref="N32:N35"/>
    <mergeCell ref="AD32:AD35"/>
    <mergeCell ref="AE32:AE35"/>
    <mergeCell ref="AF32:AF35"/>
    <mergeCell ref="AG32:AG35"/>
    <mergeCell ref="AH32:AH35"/>
    <mergeCell ref="A32:A35"/>
    <mergeCell ref="B32:B35"/>
    <mergeCell ref="C32:C35"/>
    <mergeCell ref="D32:D35"/>
    <mergeCell ref="E32:E35"/>
    <mergeCell ref="F32:F35"/>
    <mergeCell ref="G32:G35"/>
    <mergeCell ref="I32:I35"/>
    <mergeCell ref="J32:J35"/>
    <mergeCell ref="A1:C4"/>
    <mergeCell ref="A6:C7"/>
    <mergeCell ref="A9:C9"/>
    <mergeCell ref="A8:C8"/>
    <mergeCell ref="A12:A14"/>
    <mergeCell ref="C12:C14"/>
    <mergeCell ref="AI12:AI14"/>
    <mergeCell ref="AF13:AF14"/>
    <mergeCell ref="AC13:AC14"/>
    <mergeCell ref="AG4:AI4"/>
    <mergeCell ref="O12:X12"/>
    <mergeCell ref="Y13:Y14"/>
    <mergeCell ref="Z13:Z14"/>
    <mergeCell ref="AA13:AA14"/>
    <mergeCell ref="D1:AF4"/>
    <mergeCell ref="G12:G14"/>
    <mergeCell ref="H12:H14"/>
    <mergeCell ref="I12:I14"/>
    <mergeCell ref="D12:D14"/>
    <mergeCell ref="E12:E14"/>
    <mergeCell ref="F12:F14"/>
    <mergeCell ref="O13:O14"/>
    <mergeCell ref="AI11:AJ11"/>
    <mergeCell ref="J11:AH11"/>
    <mergeCell ref="J13:J14"/>
    <mergeCell ref="K13:K14"/>
    <mergeCell ref="L13:L14"/>
    <mergeCell ref="M13:M14"/>
    <mergeCell ref="N13:N14"/>
    <mergeCell ref="AJ13:AJ14"/>
    <mergeCell ref="Q13:Q14"/>
    <mergeCell ref="H6:I6"/>
    <mergeCell ref="R13:X13"/>
    <mergeCell ref="AH13:AH14"/>
    <mergeCell ref="AG13:AG14"/>
    <mergeCell ref="AB13:AB14"/>
    <mergeCell ref="AD13:AD14"/>
    <mergeCell ref="AE13:AE14"/>
    <mergeCell ref="A11:I11"/>
    <mergeCell ref="J12:N12"/>
    <mergeCell ref="AD12:AH12"/>
    <mergeCell ref="H7:I7"/>
    <mergeCell ref="F6:G6"/>
    <mergeCell ref="F7:G7"/>
    <mergeCell ref="D8:I8"/>
    <mergeCell ref="D9:I9"/>
    <mergeCell ref="D6:E7"/>
    <mergeCell ref="P13:P14"/>
    <mergeCell ref="B12:B14"/>
    <mergeCell ref="AM11:AM14"/>
    <mergeCell ref="AN11:AN14"/>
    <mergeCell ref="AL11:AL14"/>
    <mergeCell ref="AK11:AK14"/>
    <mergeCell ref="AG1:AI1"/>
    <mergeCell ref="AG2:AI2"/>
    <mergeCell ref="AG3:AI3"/>
    <mergeCell ref="E57:H57"/>
    <mergeCell ref="AL15:AL16"/>
    <mergeCell ref="AM15:AM16"/>
    <mergeCell ref="AF20:AF22"/>
    <mergeCell ref="AG20:AG22"/>
    <mergeCell ref="AI23:AI25"/>
    <mergeCell ref="AH17:AH19"/>
    <mergeCell ref="AI17:AI19"/>
    <mergeCell ref="AK17:AK19"/>
    <mergeCell ref="AL17:AL19"/>
    <mergeCell ref="AM17:AM19"/>
    <mergeCell ref="AK23:AK25"/>
    <mergeCell ref="AL23:AL25"/>
    <mergeCell ref="AM23:AM25"/>
    <mergeCell ref="AH20:AH22"/>
    <mergeCell ref="E23:E25"/>
    <mergeCell ref="E58:H58"/>
    <mergeCell ref="K15:K16"/>
    <mergeCell ref="L15:L16"/>
    <mergeCell ref="M15:M16"/>
    <mergeCell ref="N15:N16"/>
    <mergeCell ref="AD15:AD16"/>
    <mergeCell ref="AE15:AE16"/>
    <mergeCell ref="AF15:AF16"/>
    <mergeCell ref="AK15:AK16"/>
    <mergeCell ref="K17:K19"/>
    <mergeCell ref="L17:L19"/>
    <mergeCell ref="M17:M19"/>
    <mergeCell ref="N17:N19"/>
    <mergeCell ref="AD17:AD19"/>
    <mergeCell ref="AE17:AE19"/>
    <mergeCell ref="AF17:AF19"/>
    <mergeCell ref="AG17:AG19"/>
    <mergeCell ref="I15:I16"/>
    <mergeCell ref="K20:K22"/>
    <mergeCell ref="L20:L22"/>
    <mergeCell ref="M20:M22"/>
    <mergeCell ref="N20:N22"/>
    <mergeCell ref="AD20:AD22"/>
    <mergeCell ref="AE20:AE22"/>
    <mergeCell ref="E59:H59"/>
    <mergeCell ref="E60:H60"/>
    <mergeCell ref="E61:H61"/>
    <mergeCell ref="E55:H55"/>
    <mergeCell ref="E51:H51"/>
    <mergeCell ref="E52:H52"/>
    <mergeCell ref="E53:H53"/>
    <mergeCell ref="E54:H54"/>
    <mergeCell ref="J15:J16"/>
    <mergeCell ref="E56:H56"/>
    <mergeCell ref="E50:H50"/>
    <mergeCell ref="A44:AI44"/>
    <mergeCell ref="AG15:AG16"/>
    <mergeCell ref="AH15:AH16"/>
    <mergeCell ref="AI15:AI16"/>
    <mergeCell ref="A17:A19"/>
    <mergeCell ref="B17:B19"/>
    <mergeCell ref="C17:C19"/>
    <mergeCell ref="D17:D19"/>
    <mergeCell ref="E17:E19"/>
    <mergeCell ref="F17:F19"/>
    <mergeCell ref="G17:G19"/>
    <mergeCell ref="I17:I19"/>
    <mergeCell ref="J17:J19"/>
    <mergeCell ref="A20:A22"/>
    <mergeCell ref="B20:B22"/>
    <mergeCell ref="C20:C22"/>
    <mergeCell ref="D20:D22"/>
    <mergeCell ref="E20:E22"/>
    <mergeCell ref="F20:F22"/>
    <mergeCell ref="G20:G22"/>
    <mergeCell ref="I20:I22"/>
    <mergeCell ref="J20:J22"/>
    <mergeCell ref="A26:A31"/>
    <mergeCell ref="B26:B31"/>
    <mergeCell ref="C26:C31"/>
    <mergeCell ref="D26:D31"/>
    <mergeCell ref="E26:E31"/>
    <mergeCell ref="F26:F31"/>
    <mergeCell ref="G26:G31"/>
    <mergeCell ref="I26:I31"/>
    <mergeCell ref="J26:J31"/>
    <mergeCell ref="M23:M25"/>
    <mergeCell ref="N23:N25"/>
    <mergeCell ref="AD23:AD25"/>
    <mergeCell ref="AE23:AE25"/>
    <mergeCell ref="AF23:AF25"/>
    <mergeCell ref="AI26:AI31"/>
    <mergeCell ref="AK26:AK31"/>
    <mergeCell ref="F23:F25"/>
    <mergeCell ref="AG26:AG31"/>
    <mergeCell ref="AH26:AH31"/>
    <mergeCell ref="AG23:AG25"/>
    <mergeCell ref="AH23:AH25"/>
    <mergeCell ref="K26:K31"/>
    <mergeCell ref="L26:L31"/>
    <mergeCell ref="M26:M31"/>
    <mergeCell ref="N26:N31"/>
    <mergeCell ref="AD26:AD31"/>
    <mergeCell ref="AE26:AE31"/>
    <mergeCell ref="AF26:AF31"/>
    <mergeCell ref="G23:G25"/>
    <mergeCell ref="I23:I25"/>
    <mergeCell ref="J23:J25"/>
    <mergeCell ref="AN20:AN22"/>
    <mergeCell ref="AN23:AN25"/>
    <mergeCell ref="AN26:AN31"/>
    <mergeCell ref="A15:A16"/>
    <mergeCell ref="B15:B16"/>
    <mergeCell ref="C15:C16"/>
    <mergeCell ref="D15:D16"/>
    <mergeCell ref="E15:E16"/>
    <mergeCell ref="F15:F16"/>
    <mergeCell ref="G15:G16"/>
    <mergeCell ref="AN15:AN16"/>
    <mergeCell ref="AN17:AN19"/>
    <mergeCell ref="AL26:AL31"/>
    <mergeCell ref="AM26:AM31"/>
    <mergeCell ref="AI20:AI22"/>
    <mergeCell ref="AK20:AK22"/>
    <mergeCell ref="AL20:AL22"/>
    <mergeCell ref="AM20:AM22"/>
    <mergeCell ref="A23:A25"/>
    <mergeCell ref="B23:B25"/>
    <mergeCell ref="C23:C25"/>
    <mergeCell ref="D23:D25"/>
    <mergeCell ref="K23:K25"/>
    <mergeCell ref="L23:L25"/>
  </mergeCells>
  <phoneticPr fontId="60" type="noConversion"/>
  <conditionalFormatting sqref="J15 J17 J20 J23 J26">
    <cfRule type="cellIs" dxfId="91" priority="92" operator="equal">
      <formula>"Muy Baja"</formula>
    </cfRule>
    <cfRule type="cellIs" dxfId="90" priority="91" operator="equal">
      <formula>"Baja"</formula>
    </cfRule>
    <cfRule type="cellIs" dxfId="89" priority="90" operator="equal">
      <formula>"Media"</formula>
    </cfRule>
    <cfRule type="cellIs" dxfId="88" priority="89" operator="equal">
      <formula>"Alta"</formula>
    </cfRule>
    <cfRule type="cellIs" dxfId="87" priority="88" operator="equal">
      <formula>"Muy Alta"</formula>
    </cfRule>
  </conditionalFormatting>
  <conditionalFormatting sqref="L15 L17 L20 L23 L26">
    <cfRule type="cellIs" dxfId="86" priority="87" operator="equal">
      <formula>"Leve"</formula>
    </cfRule>
    <cfRule type="cellIs" dxfId="85" priority="86" operator="equal">
      <formula>"Menor"</formula>
    </cfRule>
    <cfRule type="cellIs" dxfId="84" priority="85" operator="equal">
      <formula>"Moderado"</formula>
    </cfRule>
    <cfRule type="cellIs" dxfId="83" priority="84" operator="equal">
      <formula>"Mayor"</formula>
    </cfRule>
    <cfRule type="cellIs" dxfId="82" priority="83" operator="equal">
      <formula>"Catastrófico"</formula>
    </cfRule>
  </conditionalFormatting>
  <conditionalFormatting sqref="N15 N17 N20 N23 N26">
    <cfRule type="cellIs" dxfId="81" priority="79" operator="equal">
      <formula>"Extremo"</formula>
    </cfRule>
    <cfRule type="cellIs" dxfId="80" priority="81" operator="equal">
      <formula>"Moderado"</formula>
    </cfRule>
    <cfRule type="cellIs" dxfId="79" priority="82" operator="equal">
      <formula>"Bajo"</formula>
    </cfRule>
    <cfRule type="cellIs" dxfId="78" priority="80" operator="equal">
      <formula>"Alto"</formula>
    </cfRule>
  </conditionalFormatting>
  <conditionalFormatting sqref="N32">
    <cfRule type="cellIs" dxfId="77" priority="54" operator="equal">
      <formula>"Bajo"</formula>
    </cfRule>
    <cfRule type="cellIs" dxfId="76" priority="53" operator="equal">
      <formula>"Moderado"</formula>
    </cfRule>
    <cfRule type="cellIs" dxfId="75" priority="52" operator="equal">
      <formula>"Alto"</formula>
    </cfRule>
    <cfRule type="cellIs" dxfId="74" priority="51" operator="equal">
      <formula>"Extremo"</formula>
    </cfRule>
  </conditionalFormatting>
  <conditionalFormatting sqref="N36">
    <cfRule type="cellIs" dxfId="73" priority="33" operator="equal">
      <formula>"Extremo"</formula>
    </cfRule>
    <cfRule type="cellIs" dxfId="72" priority="34" operator="equal">
      <formula>"Alto"</formula>
    </cfRule>
    <cfRule type="cellIs" dxfId="71" priority="35" operator="equal">
      <formula>"Moderado"</formula>
    </cfRule>
    <cfRule type="cellIs" dxfId="70" priority="36" operator="equal">
      <formula>"Bajo"</formula>
    </cfRule>
  </conditionalFormatting>
  <conditionalFormatting sqref="N40">
    <cfRule type="cellIs" dxfId="69" priority="15" operator="equal">
      <formula>"Extremo"</formula>
    </cfRule>
    <cfRule type="cellIs" dxfId="68" priority="16" operator="equal">
      <formula>"Alto"</formula>
    </cfRule>
    <cfRule type="cellIs" dxfId="67" priority="17" operator="equal">
      <formula>"Moderado"</formula>
    </cfRule>
    <cfRule type="cellIs" dxfId="66" priority="18" operator="equal">
      <formula>"Bajo"</formula>
    </cfRule>
  </conditionalFormatting>
  <conditionalFormatting sqref="Z15:Z43 J32 J36 J40">
    <cfRule type="cellIs" dxfId="65" priority="64" operator="equal">
      <formula>"Muy Baja"</formula>
    </cfRule>
    <cfRule type="cellIs" dxfId="64" priority="63" operator="equal">
      <formula>"Baja"</formula>
    </cfRule>
    <cfRule type="cellIs" dxfId="63" priority="62" operator="equal">
      <formula>"Media"</formula>
    </cfRule>
    <cfRule type="cellIs" dxfId="62" priority="61" operator="equal">
      <formula>"Alta"</formula>
    </cfRule>
    <cfRule type="cellIs" dxfId="61" priority="60" operator="equal">
      <formula>"Muy Alta"</formula>
    </cfRule>
  </conditionalFormatting>
  <conditionalFormatting sqref="AB15:AB43 L32 L36 L40">
    <cfRule type="cellIs" dxfId="60" priority="58" operator="equal">
      <formula>"Menor"</formula>
    </cfRule>
    <cfRule type="cellIs" dxfId="59" priority="55" operator="equal">
      <formula>"Catastrófico"</formula>
    </cfRule>
    <cfRule type="cellIs" dxfId="58" priority="56" operator="equal">
      <formula>"Mayor"</formula>
    </cfRule>
    <cfRule type="cellIs" dxfId="57" priority="57" operator="equal">
      <formula>"Moderado"</formula>
    </cfRule>
    <cfRule type="cellIs" dxfId="56" priority="59" operator="equal">
      <formula>"Leve"</formula>
    </cfRule>
  </conditionalFormatting>
  <conditionalFormatting sqref="AD15 AD17 AD20 AD23 AD26">
    <cfRule type="cellIs" dxfId="55" priority="78" operator="equal">
      <formula>"Muy Baja"</formula>
    </cfRule>
    <cfRule type="cellIs" dxfId="54" priority="77" operator="equal">
      <formula>"Baja"</formula>
    </cfRule>
    <cfRule type="cellIs" dxfId="53" priority="76" operator="equal">
      <formula>"Media"</formula>
    </cfRule>
    <cfRule type="cellIs" dxfId="52" priority="75" operator="equal">
      <formula>"Alta"</formula>
    </cfRule>
    <cfRule type="cellIs" dxfId="51" priority="74" operator="equal">
      <formula>"Muy Alta"</formula>
    </cfRule>
  </conditionalFormatting>
  <conditionalFormatting sqref="AD32">
    <cfRule type="cellIs" dxfId="50" priority="50" operator="equal">
      <formula>"Muy Baja"</formula>
    </cfRule>
    <cfRule type="cellIs" dxfId="49" priority="47" operator="equal">
      <formula>"Alta"</formula>
    </cfRule>
    <cfRule type="cellIs" dxfId="48" priority="46" operator="equal">
      <formula>"Muy Alta"</formula>
    </cfRule>
    <cfRule type="cellIs" dxfId="47" priority="48" operator="equal">
      <formula>"Media"</formula>
    </cfRule>
    <cfRule type="cellIs" dxfId="46" priority="49" operator="equal">
      <formula>"Baja"</formula>
    </cfRule>
  </conditionalFormatting>
  <conditionalFormatting sqref="AD36">
    <cfRule type="cellIs" dxfId="45" priority="28" operator="equal">
      <formula>"Muy Alta"</formula>
    </cfRule>
    <cfRule type="cellIs" dxfId="44" priority="29" operator="equal">
      <formula>"Alta"</formula>
    </cfRule>
    <cfRule type="cellIs" dxfId="43" priority="30" operator="equal">
      <formula>"Media"</formula>
    </cfRule>
    <cfRule type="cellIs" dxfId="42" priority="31" operator="equal">
      <formula>"Baja"</formula>
    </cfRule>
    <cfRule type="cellIs" dxfId="41" priority="32" operator="equal">
      <formula>"Muy Baja"</formula>
    </cfRule>
  </conditionalFormatting>
  <conditionalFormatting sqref="AD40">
    <cfRule type="cellIs" dxfId="40" priority="12" operator="equal">
      <formula>"Media"</formula>
    </cfRule>
    <cfRule type="cellIs" dxfId="39" priority="10" operator="equal">
      <formula>"Muy Alta"</formula>
    </cfRule>
    <cfRule type="cellIs" dxfId="38" priority="11" operator="equal">
      <formula>"Alta"</formula>
    </cfRule>
    <cfRule type="cellIs" dxfId="37" priority="13" operator="equal">
      <formula>"Baja"</formula>
    </cfRule>
    <cfRule type="cellIs" dxfId="36" priority="14" operator="equal">
      <formula>"Muy Baja"</formula>
    </cfRule>
  </conditionalFormatting>
  <conditionalFormatting sqref="AF15 AF17 AF20 AF23 AF26">
    <cfRule type="cellIs" dxfId="35" priority="71" operator="equal">
      <formula>"Moderado"</formula>
    </cfRule>
    <cfRule type="cellIs" dxfId="34" priority="72" operator="equal">
      <formula>"Menor"</formula>
    </cfRule>
    <cfRule type="cellIs" dxfId="33" priority="73" operator="equal">
      <formula>"Leve"</formula>
    </cfRule>
    <cfRule type="cellIs" dxfId="32" priority="70" operator="equal">
      <formula>"Mayor"</formula>
    </cfRule>
    <cfRule type="cellIs" dxfId="31" priority="69" operator="equal">
      <formula>"Catastrófico"</formula>
    </cfRule>
  </conditionalFormatting>
  <conditionalFormatting sqref="AF32">
    <cfRule type="cellIs" dxfId="30" priority="41" operator="equal">
      <formula>"Catastrófico"</formula>
    </cfRule>
    <cfRule type="cellIs" dxfId="29" priority="42" operator="equal">
      <formula>"Mayor"</formula>
    </cfRule>
    <cfRule type="cellIs" dxfId="28" priority="43" operator="equal">
      <formula>"Moderado"</formula>
    </cfRule>
    <cfRule type="cellIs" dxfId="27" priority="44" operator="equal">
      <formula>"Menor"</formula>
    </cfRule>
    <cfRule type="cellIs" dxfId="26" priority="45" operator="equal">
      <formula>"Leve"</formula>
    </cfRule>
  </conditionalFormatting>
  <conditionalFormatting sqref="AF36">
    <cfRule type="cellIs" dxfId="25" priority="23" operator="equal">
      <formula>"Catastrófico"</formula>
    </cfRule>
    <cfRule type="cellIs" dxfId="24" priority="26" operator="equal">
      <formula>"Menor"</formula>
    </cfRule>
    <cfRule type="cellIs" dxfId="23" priority="25" operator="equal">
      <formula>"Moderado"</formula>
    </cfRule>
    <cfRule type="cellIs" dxfId="22" priority="24" operator="equal">
      <formula>"Mayor"</formula>
    </cfRule>
    <cfRule type="cellIs" dxfId="21" priority="27" operator="equal">
      <formula>"Leve"</formula>
    </cfRule>
  </conditionalFormatting>
  <conditionalFormatting sqref="AF40">
    <cfRule type="cellIs" dxfId="20" priority="5" operator="equal">
      <formula>"Catastrófico"</formula>
    </cfRule>
    <cfRule type="cellIs" dxfId="19" priority="6" operator="equal">
      <formula>"Mayor"</formula>
    </cfRule>
    <cfRule type="cellIs" dxfId="18" priority="7" operator="equal">
      <formula>"Moderado"</formula>
    </cfRule>
    <cfRule type="cellIs" dxfId="17" priority="9" operator="equal">
      <formula>"Leve"</formula>
    </cfRule>
    <cfRule type="cellIs" dxfId="16" priority="8" operator="equal">
      <formula>"Menor"</formula>
    </cfRule>
  </conditionalFormatting>
  <conditionalFormatting sqref="AH15 AH17 AH20 AH23 AH26">
    <cfRule type="cellIs" dxfId="15" priority="66" operator="equal">
      <formula>"Alto"</formula>
    </cfRule>
    <cfRule type="cellIs" dxfId="14" priority="67" operator="equal">
      <formula>"Moderado"</formula>
    </cfRule>
    <cfRule type="cellIs" dxfId="13" priority="65" operator="equal">
      <formula>"Extremo"</formula>
    </cfRule>
    <cfRule type="cellIs" dxfId="12" priority="68" operator="equal">
      <formula>"Bajo"</formula>
    </cfRule>
  </conditionalFormatting>
  <conditionalFormatting sqref="AH32">
    <cfRule type="cellIs" dxfId="11" priority="37" operator="equal">
      <formula>"Extremo"</formula>
    </cfRule>
    <cfRule type="cellIs" dxfId="10" priority="38" operator="equal">
      <formula>"Alto"</formula>
    </cfRule>
    <cfRule type="cellIs" dxfId="9" priority="39" operator="equal">
      <formula>"Moderado"</formula>
    </cfRule>
    <cfRule type="cellIs" dxfId="8" priority="40" operator="equal">
      <formula>"Bajo"</formula>
    </cfRule>
  </conditionalFormatting>
  <conditionalFormatting sqref="AH36">
    <cfRule type="cellIs" dxfId="7" priority="20" operator="equal">
      <formula>"Alto"</formula>
    </cfRule>
    <cfRule type="cellIs" dxfId="6" priority="19" operator="equal">
      <formula>"Extremo"</formula>
    </cfRule>
    <cfRule type="cellIs" dxfId="5" priority="22" operator="equal">
      <formula>"Bajo"</formula>
    </cfRule>
    <cfRule type="cellIs" dxfId="4" priority="21" operator="equal">
      <formula>"Moderado"</formula>
    </cfRule>
  </conditionalFormatting>
  <conditionalFormatting sqref="AH40">
    <cfRule type="cellIs" dxfId="3" priority="2" operator="equal">
      <formula>"Alto"</formula>
    </cfRule>
    <cfRule type="cellIs" dxfId="2" priority="3" operator="equal">
      <formula>"Moderado"</formula>
    </cfRule>
    <cfRule type="cellIs" dxfId="1" priority="4" operator="equal">
      <formula>"Bajo"</formula>
    </cfRule>
    <cfRule type="cellIs" dxfId="0" priority="1" operator="equal">
      <formula>"Extremo"</formula>
    </cfRule>
  </conditionalFormatting>
  <pageMargins left="0.7" right="0.7" top="0.75" bottom="0.75" header="0.3" footer="0.3"/>
  <pageSetup orientation="portrait" r:id="rId1"/>
  <drawing r:id="rId2"/>
  <extLst>
    <ext xmlns:x14="http://schemas.microsoft.com/office/spreadsheetml/2009/9/main" uri="{CCE6A557-97BC-4b89-ADB6-D9C93CAAB3DF}">
      <x14:dataValidations xmlns:xm="http://schemas.microsoft.com/office/excel/2006/main" disablePrompts="1" count="1">
        <x14:dataValidation type="list" allowBlank="1" showInputMessage="1" showErrorMessage="1" xr:uid="{2FF30BA0-7D99-4D7E-9558-9BB60EEFF9A3}">
          <x14:formula1>
            <xm:f>'Opciones Tratamiento'!$B$22:$B$34</xm:f>
          </x14:formula1>
          <xm:sqref>D6:E7</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CU140"/>
  <sheetViews>
    <sheetView zoomScale="40" zoomScaleNormal="40" workbookViewId="0">
      <selection activeCell="B6" sqref="B6:D45"/>
    </sheetView>
  </sheetViews>
  <sheetFormatPr baseColWidth="10" defaultColWidth="11.42578125" defaultRowHeight="15" x14ac:dyDescent="0.25"/>
  <cols>
    <col min="2" max="39" width="5.7109375" customWidth="1"/>
    <col min="41" max="46" width="5.7109375" customWidth="1"/>
  </cols>
  <sheetData>
    <row r="1" spans="1:99" x14ac:dyDescent="0.25">
      <c r="A1" s="8"/>
      <c r="B1" s="8"/>
      <c r="C1" s="8"/>
      <c r="D1" s="8"/>
      <c r="E1" s="8"/>
      <c r="F1" s="8"/>
      <c r="G1" s="8"/>
      <c r="H1" s="8"/>
      <c r="I1" s="8"/>
      <c r="J1" s="8"/>
      <c r="K1" s="8"/>
      <c r="L1" s="8"/>
      <c r="M1" s="8"/>
      <c r="N1" s="8"/>
      <c r="O1" s="8"/>
      <c r="P1" s="8"/>
      <c r="Q1" s="8"/>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c r="AU1" s="8"/>
      <c r="AV1" s="8"/>
      <c r="AW1" s="8"/>
      <c r="AX1" s="8"/>
      <c r="AY1" s="8"/>
      <c r="AZ1" s="8"/>
      <c r="BA1" s="8"/>
      <c r="BB1" s="8"/>
      <c r="BC1" s="8"/>
      <c r="BD1" s="8"/>
      <c r="BE1" s="8"/>
      <c r="BF1" s="8"/>
      <c r="BG1" s="8"/>
      <c r="BH1" s="8"/>
      <c r="BI1" s="8"/>
      <c r="BJ1" s="8"/>
      <c r="BK1" s="8"/>
      <c r="BL1" s="8"/>
      <c r="BM1" s="8"/>
      <c r="BN1" s="8"/>
      <c r="BO1" s="8"/>
      <c r="BP1" s="8"/>
      <c r="BQ1" s="8"/>
      <c r="BR1" s="8"/>
      <c r="BS1" s="8"/>
      <c r="BT1" s="8"/>
      <c r="BU1" s="8"/>
      <c r="BV1" s="8"/>
      <c r="BW1" s="8"/>
      <c r="BX1" s="8"/>
      <c r="BY1" s="8"/>
      <c r="BZ1" s="8"/>
      <c r="CA1" s="8"/>
      <c r="CB1" s="8"/>
      <c r="CC1" s="8"/>
      <c r="CD1" s="8"/>
      <c r="CE1" s="8"/>
      <c r="CF1" s="8"/>
      <c r="CG1" s="8"/>
      <c r="CH1" s="8"/>
      <c r="CI1" s="8"/>
      <c r="CJ1" s="8"/>
      <c r="CK1" s="8"/>
      <c r="CL1" s="8"/>
      <c r="CM1" s="8"/>
      <c r="CN1" s="8"/>
      <c r="CO1" s="8"/>
      <c r="CP1" s="8"/>
      <c r="CQ1" s="8"/>
      <c r="CR1" s="8"/>
      <c r="CS1" s="8"/>
      <c r="CT1" s="8"/>
      <c r="CU1" s="8"/>
    </row>
    <row r="2" spans="1:99" ht="18" customHeight="1" x14ac:dyDescent="0.25">
      <c r="A2" s="8"/>
      <c r="B2" s="256"/>
      <c r="C2" s="256"/>
      <c r="D2" s="256"/>
      <c r="E2" s="256"/>
      <c r="F2" s="256"/>
      <c r="G2" s="256"/>
      <c r="H2" s="256"/>
      <c r="I2" s="256"/>
      <c r="J2" s="293" t="s">
        <v>237</v>
      </c>
      <c r="K2" s="293"/>
      <c r="L2" s="293"/>
      <c r="M2" s="293"/>
      <c r="N2" s="293"/>
      <c r="O2" s="293"/>
      <c r="P2" s="293"/>
      <c r="Q2" s="293"/>
      <c r="R2" s="293"/>
      <c r="S2" s="293"/>
      <c r="T2" s="293"/>
      <c r="U2" s="293"/>
      <c r="V2" s="293"/>
      <c r="W2" s="293"/>
      <c r="X2" s="293"/>
      <c r="Y2" s="293"/>
      <c r="Z2" s="293"/>
      <c r="AA2" s="293"/>
      <c r="AB2" s="293"/>
      <c r="AC2" s="293"/>
      <c r="AD2" s="293"/>
      <c r="AE2" s="293"/>
      <c r="AF2" s="293"/>
      <c r="AG2" s="293"/>
      <c r="AH2" s="293"/>
      <c r="AI2" s="293"/>
      <c r="AJ2" s="293"/>
      <c r="AK2" s="293"/>
      <c r="AL2" s="293"/>
      <c r="AM2" s="293"/>
      <c r="AN2" s="8"/>
      <c r="AO2" s="8"/>
      <c r="AP2" s="8"/>
      <c r="AQ2" s="8"/>
      <c r="AR2" s="8"/>
      <c r="AS2" s="8"/>
      <c r="AT2" s="8"/>
      <c r="AU2" s="8"/>
      <c r="AV2" s="8"/>
      <c r="AW2" s="8"/>
      <c r="AX2" s="8"/>
      <c r="AY2" s="8"/>
      <c r="AZ2" s="8"/>
      <c r="BA2" s="8"/>
      <c r="BB2" s="8"/>
      <c r="BC2" s="8"/>
      <c r="BD2" s="8"/>
      <c r="BE2" s="8"/>
      <c r="BF2" s="8"/>
      <c r="BG2" s="8"/>
      <c r="BH2" s="8"/>
      <c r="BI2" s="8"/>
      <c r="BJ2" s="8"/>
      <c r="BK2" s="8"/>
      <c r="BL2" s="8"/>
      <c r="BM2" s="8"/>
      <c r="BN2" s="8"/>
      <c r="BO2" s="8"/>
      <c r="BP2" s="8"/>
      <c r="BQ2" s="8"/>
      <c r="BR2" s="8"/>
      <c r="BS2" s="8"/>
      <c r="BT2" s="8"/>
      <c r="BU2" s="8"/>
      <c r="BV2" s="8"/>
      <c r="BW2" s="8"/>
      <c r="BX2" s="8"/>
      <c r="BY2" s="8"/>
      <c r="BZ2" s="8"/>
      <c r="CA2" s="8"/>
      <c r="CB2" s="8"/>
      <c r="CC2" s="8"/>
      <c r="CD2" s="8"/>
      <c r="CE2" s="8"/>
      <c r="CF2" s="8"/>
      <c r="CG2" s="8"/>
      <c r="CH2" s="8"/>
      <c r="CI2" s="8"/>
      <c r="CJ2" s="8"/>
      <c r="CK2" s="8"/>
      <c r="CL2" s="8"/>
      <c r="CM2" s="8"/>
      <c r="CN2" s="8"/>
      <c r="CO2" s="8"/>
      <c r="CP2" s="8"/>
      <c r="CQ2" s="8"/>
      <c r="CR2" s="8"/>
      <c r="CS2" s="8"/>
      <c r="CT2" s="8"/>
      <c r="CU2" s="8"/>
    </row>
    <row r="3" spans="1:99" ht="18.75" customHeight="1" x14ac:dyDescent="0.25">
      <c r="A3" s="8"/>
      <c r="B3" s="256"/>
      <c r="C3" s="256"/>
      <c r="D3" s="256"/>
      <c r="E3" s="256"/>
      <c r="F3" s="256"/>
      <c r="G3" s="256"/>
      <c r="H3" s="256"/>
      <c r="I3" s="256"/>
      <c r="J3" s="293"/>
      <c r="K3" s="293"/>
      <c r="L3" s="293"/>
      <c r="M3" s="293"/>
      <c r="N3" s="293"/>
      <c r="O3" s="293"/>
      <c r="P3" s="293"/>
      <c r="Q3" s="293"/>
      <c r="R3" s="293"/>
      <c r="S3" s="293"/>
      <c r="T3" s="293"/>
      <c r="U3" s="293"/>
      <c r="V3" s="293"/>
      <c r="W3" s="293"/>
      <c r="X3" s="293"/>
      <c r="Y3" s="293"/>
      <c r="Z3" s="293"/>
      <c r="AA3" s="293"/>
      <c r="AB3" s="293"/>
      <c r="AC3" s="293"/>
      <c r="AD3" s="293"/>
      <c r="AE3" s="293"/>
      <c r="AF3" s="293"/>
      <c r="AG3" s="293"/>
      <c r="AH3" s="293"/>
      <c r="AI3" s="293"/>
      <c r="AJ3" s="293"/>
      <c r="AK3" s="293"/>
      <c r="AL3" s="293"/>
      <c r="AM3" s="293"/>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8"/>
      <c r="BR3" s="8"/>
      <c r="BS3" s="8"/>
      <c r="BT3" s="8"/>
      <c r="BU3" s="8"/>
      <c r="BV3" s="8"/>
      <c r="BW3" s="8"/>
      <c r="BX3" s="8"/>
      <c r="BY3" s="8"/>
      <c r="BZ3" s="8"/>
      <c r="CA3" s="8"/>
      <c r="CB3" s="8"/>
      <c r="CC3" s="8"/>
      <c r="CD3" s="8"/>
      <c r="CE3" s="8"/>
      <c r="CF3" s="8"/>
      <c r="CG3" s="8"/>
      <c r="CH3" s="8"/>
      <c r="CI3" s="8"/>
      <c r="CJ3" s="8"/>
      <c r="CK3" s="8"/>
      <c r="CL3" s="8"/>
      <c r="CM3" s="8"/>
      <c r="CN3" s="8"/>
      <c r="CO3" s="8"/>
      <c r="CP3" s="8"/>
      <c r="CQ3" s="8"/>
      <c r="CR3" s="8"/>
      <c r="CS3" s="8"/>
      <c r="CT3" s="8"/>
      <c r="CU3" s="8"/>
    </row>
    <row r="4" spans="1:99" ht="15" customHeight="1" x14ac:dyDescent="0.25">
      <c r="A4" s="8"/>
      <c r="B4" s="256"/>
      <c r="C4" s="256"/>
      <c r="D4" s="256"/>
      <c r="E4" s="256"/>
      <c r="F4" s="256"/>
      <c r="G4" s="256"/>
      <c r="H4" s="256"/>
      <c r="I4" s="256"/>
      <c r="J4" s="293"/>
      <c r="K4" s="293"/>
      <c r="L4" s="293"/>
      <c r="M4" s="293"/>
      <c r="N4" s="293"/>
      <c r="O4" s="293"/>
      <c r="P4" s="293"/>
      <c r="Q4" s="293"/>
      <c r="R4" s="293"/>
      <c r="S4" s="293"/>
      <c r="T4" s="293"/>
      <c r="U4" s="293"/>
      <c r="V4" s="293"/>
      <c r="W4" s="293"/>
      <c r="X4" s="293"/>
      <c r="Y4" s="293"/>
      <c r="Z4" s="293"/>
      <c r="AA4" s="293"/>
      <c r="AB4" s="293"/>
      <c r="AC4" s="293"/>
      <c r="AD4" s="293"/>
      <c r="AE4" s="293"/>
      <c r="AF4" s="293"/>
      <c r="AG4" s="293"/>
      <c r="AH4" s="293"/>
      <c r="AI4" s="293"/>
      <c r="AJ4" s="293"/>
      <c r="AK4" s="293"/>
      <c r="AL4" s="293"/>
      <c r="AM4" s="293"/>
      <c r="AN4" s="8"/>
      <c r="AO4" s="8"/>
      <c r="AP4" s="8"/>
      <c r="AQ4" s="8"/>
      <c r="AR4" s="8"/>
      <c r="AS4" s="8"/>
      <c r="AT4" s="8"/>
      <c r="AU4" s="8"/>
      <c r="AV4" s="8"/>
      <c r="AW4" s="8"/>
      <c r="AX4" s="8"/>
      <c r="AY4" s="8"/>
      <c r="AZ4" s="8"/>
      <c r="BA4" s="8"/>
      <c r="BB4" s="8"/>
      <c r="BC4" s="8"/>
      <c r="BD4" s="8"/>
      <c r="BE4" s="8"/>
      <c r="BF4" s="8"/>
      <c r="BG4" s="8"/>
      <c r="BH4" s="8"/>
      <c r="BI4" s="8"/>
      <c r="BJ4" s="8"/>
      <c r="BK4" s="8"/>
      <c r="BL4" s="8"/>
      <c r="BM4" s="8"/>
      <c r="BN4" s="8"/>
      <c r="BO4" s="8"/>
      <c r="BP4" s="8"/>
      <c r="BQ4" s="8"/>
      <c r="BR4" s="8"/>
      <c r="BS4" s="8"/>
      <c r="BT4" s="8"/>
      <c r="BU4" s="8"/>
      <c r="BV4" s="8"/>
      <c r="BW4" s="8"/>
      <c r="BX4" s="8"/>
      <c r="BY4" s="8"/>
      <c r="BZ4" s="8"/>
      <c r="CA4" s="8"/>
      <c r="CB4" s="8"/>
      <c r="CC4" s="8"/>
      <c r="CD4" s="8"/>
      <c r="CE4" s="8"/>
      <c r="CF4" s="8"/>
      <c r="CG4" s="8"/>
      <c r="CH4" s="8"/>
      <c r="CI4" s="8"/>
      <c r="CJ4" s="8"/>
      <c r="CK4" s="8"/>
      <c r="CL4" s="8"/>
      <c r="CM4" s="8"/>
      <c r="CN4" s="8"/>
      <c r="CO4" s="8"/>
      <c r="CP4" s="8"/>
      <c r="CQ4" s="8"/>
      <c r="CR4" s="8"/>
      <c r="CS4" s="8"/>
      <c r="CT4" s="8"/>
      <c r="CU4" s="8"/>
    </row>
    <row r="5" spans="1:99" ht="15.75" thickBot="1" x14ac:dyDescent="0.3">
      <c r="A5" s="8"/>
      <c r="B5" s="8"/>
      <c r="C5" s="8"/>
      <c r="D5" s="8"/>
      <c r="E5" s="8"/>
      <c r="F5" s="8"/>
      <c r="G5" s="8"/>
      <c r="H5" s="8"/>
      <c r="I5" s="8"/>
      <c r="J5" s="8"/>
      <c r="K5" s="8"/>
      <c r="L5" s="8"/>
      <c r="M5" s="8"/>
      <c r="N5" s="8"/>
      <c r="O5" s="8"/>
      <c r="P5" s="8"/>
      <c r="Q5" s="8"/>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c r="AX5" s="8"/>
      <c r="AY5" s="8"/>
      <c r="AZ5" s="8"/>
      <c r="BA5" s="8"/>
      <c r="BB5" s="8"/>
      <c r="BC5" s="8"/>
      <c r="BD5" s="8"/>
      <c r="BE5" s="8"/>
      <c r="BF5" s="8"/>
      <c r="BG5" s="8"/>
      <c r="BH5" s="8"/>
      <c r="BI5" s="8"/>
      <c r="BJ5" s="8"/>
      <c r="BK5" s="8"/>
      <c r="BL5" s="8"/>
      <c r="BM5" s="8"/>
      <c r="BN5" s="8"/>
      <c r="BO5" s="8"/>
      <c r="BP5" s="8"/>
      <c r="BQ5" s="8"/>
      <c r="BR5" s="8"/>
      <c r="BS5" s="8"/>
      <c r="BT5" s="8"/>
      <c r="BU5" s="8"/>
      <c r="BV5" s="8"/>
      <c r="BW5" s="8"/>
      <c r="BX5" s="8"/>
      <c r="BY5" s="8"/>
      <c r="BZ5" s="8"/>
      <c r="CA5" s="8"/>
      <c r="CB5" s="8"/>
      <c r="CC5" s="8"/>
      <c r="CD5" s="8"/>
      <c r="CE5" s="8"/>
      <c r="CF5" s="8"/>
      <c r="CG5" s="8"/>
      <c r="CH5" s="8"/>
      <c r="CI5" s="8"/>
      <c r="CJ5" s="8"/>
      <c r="CK5" s="8"/>
      <c r="CL5" s="8"/>
      <c r="CM5" s="8"/>
      <c r="CN5" s="8"/>
      <c r="CO5" s="8"/>
      <c r="CP5" s="8"/>
      <c r="CQ5" s="8"/>
      <c r="CR5" s="8"/>
      <c r="CS5" s="8"/>
      <c r="CT5" s="8"/>
      <c r="CU5" s="8"/>
    </row>
    <row r="6" spans="1:99" ht="15" customHeight="1" x14ac:dyDescent="0.25">
      <c r="A6" s="8"/>
      <c r="B6" s="304" t="s">
        <v>238</v>
      </c>
      <c r="C6" s="304"/>
      <c r="D6" s="305"/>
      <c r="E6" s="294" t="s">
        <v>239</v>
      </c>
      <c r="F6" s="295"/>
      <c r="G6" s="295"/>
      <c r="H6" s="295"/>
      <c r="I6" s="296"/>
      <c r="J6" s="290"/>
      <c r="K6" s="291"/>
      <c r="L6" s="291"/>
      <c r="M6" s="291"/>
      <c r="N6" s="291"/>
      <c r="O6" s="292"/>
      <c r="P6" s="290"/>
      <c r="Q6" s="291"/>
      <c r="R6" s="291"/>
      <c r="S6" s="291"/>
      <c r="T6" s="291"/>
      <c r="U6" s="292"/>
      <c r="V6" s="290"/>
      <c r="W6" s="291"/>
      <c r="X6" s="291"/>
      <c r="Y6" s="291"/>
      <c r="Z6" s="291"/>
      <c r="AA6" s="292"/>
      <c r="AB6" s="290"/>
      <c r="AC6" s="291"/>
      <c r="AD6" s="291"/>
      <c r="AE6" s="291"/>
      <c r="AF6" s="291"/>
      <c r="AG6" s="292"/>
      <c r="AH6" s="281"/>
      <c r="AI6" s="282"/>
      <c r="AJ6" s="282"/>
      <c r="AK6" s="282"/>
      <c r="AL6" s="282"/>
      <c r="AM6" s="283"/>
      <c r="AO6" s="306" t="s">
        <v>240</v>
      </c>
      <c r="AP6" s="307"/>
      <c r="AQ6" s="307"/>
      <c r="AR6" s="307"/>
      <c r="AS6" s="307"/>
      <c r="AT6" s="308"/>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row>
    <row r="7" spans="1:99" ht="15" customHeight="1" x14ac:dyDescent="0.25">
      <c r="A7" s="8"/>
      <c r="B7" s="304"/>
      <c r="C7" s="304"/>
      <c r="D7" s="305"/>
      <c r="E7" s="297"/>
      <c r="F7" s="298"/>
      <c r="G7" s="298"/>
      <c r="H7" s="298"/>
      <c r="I7" s="299"/>
      <c r="J7" s="284"/>
      <c r="K7" s="285"/>
      <c r="L7" s="285"/>
      <c r="M7" s="285"/>
      <c r="N7" s="285"/>
      <c r="O7" s="286"/>
      <c r="P7" s="284"/>
      <c r="Q7" s="285"/>
      <c r="R7" s="285"/>
      <c r="S7" s="285"/>
      <c r="T7" s="285"/>
      <c r="U7" s="286"/>
      <c r="V7" s="284"/>
      <c r="W7" s="285"/>
      <c r="X7" s="285"/>
      <c r="Y7" s="285"/>
      <c r="Z7" s="285"/>
      <c r="AA7" s="286"/>
      <c r="AB7" s="284"/>
      <c r="AC7" s="285"/>
      <c r="AD7" s="285"/>
      <c r="AE7" s="285"/>
      <c r="AF7" s="285"/>
      <c r="AG7" s="286"/>
      <c r="AH7" s="275"/>
      <c r="AI7" s="276"/>
      <c r="AJ7" s="276"/>
      <c r="AK7" s="276"/>
      <c r="AL7" s="276"/>
      <c r="AM7" s="277"/>
      <c r="AN7" s="8"/>
      <c r="AO7" s="309"/>
      <c r="AP7" s="310"/>
      <c r="AQ7" s="310"/>
      <c r="AR7" s="310"/>
      <c r="AS7" s="310"/>
      <c r="AT7" s="311"/>
      <c r="AU7" s="8"/>
      <c r="AV7" s="8"/>
      <c r="AW7" s="8"/>
      <c r="AX7" s="8"/>
      <c r="AY7" s="8"/>
      <c r="AZ7" s="8"/>
      <c r="BA7" s="8"/>
      <c r="BB7" s="8"/>
      <c r="BC7" s="8"/>
      <c r="BD7" s="8"/>
      <c r="BE7" s="8"/>
      <c r="BF7" s="8"/>
      <c r="BG7" s="8"/>
      <c r="BH7" s="8"/>
      <c r="BI7" s="8"/>
      <c r="BJ7" s="8"/>
      <c r="BK7" s="8"/>
      <c r="BL7" s="8"/>
      <c r="BM7" s="8"/>
      <c r="BN7" s="8"/>
      <c r="BO7" s="8"/>
      <c r="BP7" s="8"/>
      <c r="BQ7" s="8"/>
      <c r="BR7" s="8"/>
      <c r="BS7" s="8"/>
      <c r="BT7" s="8"/>
      <c r="BU7" s="8"/>
      <c r="BV7" s="8"/>
      <c r="BW7" s="8"/>
      <c r="BX7" s="8"/>
      <c r="BY7" s="8"/>
      <c r="BZ7" s="8"/>
      <c r="CA7" s="8"/>
      <c r="CB7" s="8"/>
    </row>
    <row r="8" spans="1:99" ht="15" customHeight="1" x14ac:dyDescent="0.25">
      <c r="A8" s="8"/>
      <c r="B8" s="304"/>
      <c r="C8" s="304"/>
      <c r="D8" s="305"/>
      <c r="E8" s="297"/>
      <c r="F8" s="298"/>
      <c r="G8" s="298"/>
      <c r="H8" s="298"/>
      <c r="I8" s="299"/>
      <c r="J8" s="284"/>
      <c r="K8" s="285"/>
      <c r="L8" s="285"/>
      <c r="M8" s="285"/>
      <c r="N8" s="285"/>
      <c r="O8" s="286"/>
      <c r="P8" s="284"/>
      <c r="Q8" s="285"/>
      <c r="R8" s="285"/>
      <c r="S8" s="285"/>
      <c r="T8" s="285"/>
      <c r="U8" s="286"/>
      <c r="V8" s="284"/>
      <c r="W8" s="285"/>
      <c r="X8" s="285"/>
      <c r="Y8" s="285"/>
      <c r="Z8" s="285"/>
      <c r="AA8" s="286"/>
      <c r="AB8" s="284"/>
      <c r="AC8" s="285"/>
      <c r="AD8" s="285"/>
      <c r="AE8" s="285"/>
      <c r="AF8" s="285"/>
      <c r="AG8" s="286"/>
      <c r="AH8" s="275"/>
      <c r="AI8" s="276"/>
      <c r="AJ8" s="276"/>
      <c r="AK8" s="276"/>
      <c r="AL8" s="276"/>
      <c r="AM8" s="277"/>
      <c r="AN8" s="8"/>
      <c r="AO8" s="309"/>
      <c r="AP8" s="310"/>
      <c r="AQ8" s="310"/>
      <c r="AR8" s="310"/>
      <c r="AS8" s="310"/>
      <c r="AT8" s="311"/>
      <c r="AU8" s="8"/>
      <c r="AV8" s="8"/>
      <c r="AW8" s="8"/>
      <c r="AX8" s="8"/>
      <c r="AY8" s="8"/>
      <c r="AZ8" s="8"/>
      <c r="BA8" s="8"/>
      <c r="BB8" s="8"/>
      <c r="BC8" s="8"/>
      <c r="BD8" s="8"/>
      <c r="BE8" s="8"/>
      <c r="BF8" s="8"/>
      <c r="BG8" s="8"/>
      <c r="BH8" s="8"/>
      <c r="BI8" s="8"/>
      <c r="BJ8" s="8"/>
      <c r="BK8" s="8"/>
      <c r="BL8" s="8"/>
      <c r="BM8" s="8"/>
      <c r="BN8" s="8"/>
      <c r="BO8" s="8"/>
      <c r="BP8" s="8"/>
      <c r="BQ8" s="8"/>
      <c r="BR8" s="8"/>
      <c r="BS8" s="8"/>
      <c r="BT8" s="8"/>
      <c r="BU8" s="8"/>
      <c r="BV8" s="8"/>
      <c r="BW8" s="8"/>
      <c r="BX8" s="8"/>
      <c r="BY8" s="8"/>
      <c r="BZ8" s="8"/>
      <c r="CA8" s="8"/>
      <c r="CB8" s="8"/>
    </row>
    <row r="9" spans="1:99" ht="15" customHeight="1" x14ac:dyDescent="0.25">
      <c r="A9" s="8"/>
      <c r="B9" s="304"/>
      <c r="C9" s="304"/>
      <c r="D9" s="305"/>
      <c r="E9" s="297"/>
      <c r="F9" s="298"/>
      <c r="G9" s="298"/>
      <c r="H9" s="298"/>
      <c r="I9" s="299"/>
      <c r="J9" s="284"/>
      <c r="K9" s="285"/>
      <c r="L9" s="285"/>
      <c r="M9" s="285"/>
      <c r="N9" s="285"/>
      <c r="O9" s="286"/>
      <c r="P9" s="284"/>
      <c r="Q9" s="285"/>
      <c r="R9" s="285"/>
      <c r="S9" s="285"/>
      <c r="T9" s="285"/>
      <c r="U9" s="286"/>
      <c r="V9" s="284"/>
      <c r="W9" s="285"/>
      <c r="X9" s="285"/>
      <c r="Y9" s="285"/>
      <c r="Z9" s="285"/>
      <c r="AA9" s="286"/>
      <c r="AB9" s="284"/>
      <c r="AC9" s="285"/>
      <c r="AD9" s="285"/>
      <c r="AE9" s="285"/>
      <c r="AF9" s="285"/>
      <c r="AG9" s="286"/>
      <c r="AH9" s="275"/>
      <c r="AI9" s="276"/>
      <c r="AJ9" s="276"/>
      <c r="AK9" s="276"/>
      <c r="AL9" s="276"/>
      <c r="AM9" s="277"/>
      <c r="AN9" s="8"/>
      <c r="AO9" s="309"/>
      <c r="AP9" s="310"/>
      <c r="AQ9" s="310"/>
      <c r="AR9" s="310"/>
      <c r="AS9" s="310"/>
      <c r="AT9" s="311"/>
      <c r="AU9" s="8"/>
      <c r="AV9" s="8"/>
      <c r="AW9" s="8"/>
      <c r="AX9" s="8"/>
      <c r="AY9" s="8"/>
      <c r="AZ9" s="8"/>
      <c r="BA9" s="8"/>
      <c r="BB9" s="8"/>
      <c r="BC9" s="8"/>
      <c r="BD9" s="8"/>
      <c r="BE9" s="8"/>
      <c r="BF9" s="8"/>
      <c r="BG9" s="8"/>
      <c r="BH9" s="8"/>
      <c r="BI9" s="8"/>
      <c r="BJ9" s="8"/>
      <c r="BK9" s="8"/>
      <c r="BL9" s="8"/>
      <c r="BM9" s="8"/>
      <c r="BN9" s="8"/>
      <c r="BO9" s="8"/>
      <c r="BP9" s="8"/>
      <c r="BQ9" s="8"/>
      <c r="BR9" s="8"/>
      <c r="BS9" s="8"/>
      <c r="BT9" s="8"/>
      <c r="BU9" s="8"/>
      <c r="BV9" s="8"/>
      <c r="BW9" s="8"/>
      <c r="BX9" s="8"/>
      <c r="BY9" s="8"/>
      <c r="BZ9" s="8"/>
      <c r="CA9" s="8"/>
      <c r="CB9" s="8"/>
    </row>
    <row r="10" spans="1:99" ht="15" customHeight="1" x14ac:dyDescent="0.25">
      <c r="A10" s="8"/>
      <c r="B10" s="304"/>
      <c r="C10" s="304"/>
      <c r="D10" s="305"/>
      <c r="E10" s="297"/>
      <c r="F10" s="298"/>
      <c r="G10" s="298"/>
      <c r="H10" s="298"/>
      <c r="I10" s="299"/>
      <c r="J10" s="284"/>
      <c r="K10" s="285"/>
      <c r="L10" s="285"/>
      <c r="M10" s="285"/>
      <c r="N10" s="285"/>
      <c r="O10" s="286"/>
      <c r="P10" s="284"/>
      <c r="Q10" s="285"/>
      <c r="R10" s="285"/>
      <c r="S10" s="285"/>
      <c r="T10" s="285"/>
      <c r="U10" s="286"/>
      <c r="V10" s="284"/>
      <c r="W10" s="285"/>
      <c r="X10" s="285"/>
      <c r="Y10" s="285"/>
      <c r="Z10" s="285"/>
      <c r="AA10" s="286"/>
      <c r="AB10" s="284"/>
      <c r="AC10" s="285"/>
      <c r="AD10" s="285"/>
      <c r="AE10" s="285"/>
      <c r="AF10" s="285"/>
      <c r="AG10" s="286"/>
      <c r="AH10" s="275"/>
      <c r="AI10" s="276"/>
      <c r="AJ10" s="276"/>
      <c r="AK10" s="276"/>
      <c r="AL10" s="276"/>
      <c r="AM10" s="277"/>
      <c r="AN10" s="8"/>
      <c r="AO10" s="309"/>
      <c r="AP10" s="310"/>
      <c r="AQ10" s="310"/>
      <c r="AR10" s="310"/>
      <c r="AS10" s="310"/>
      <c r="AT10" s="311"/>
      <c r="AU10" s="8"/>
      <c r="AV10" s="8"/>
      <c r="AW10" s="8"/>
      <c r="AX10" s="8"/>
      <c r="AY10" s="8"/>
      <c r="AZ10" s="8"/>
      <c r="BA10" s="8"/>
      <c r="BB10" s="8"/>
      <c r="BC10" s="8"/>
      <c r="BD10" s="8"/>
      <c r="BE10" s="8"/>
      <c r="BF10" s="8"/>
      <c r="BG10" s="8"/>
      <c r="BH10" s="8"/>
      <c r="BI10" s="8"/>
      <c r="BJ10" s="8"/>
      <c r="BK10" s="8"/>
      <c r="BL10" s="8"/>
      <c r="BM10" s="8"/>
      <c r="BN10" s="8"/>
      <c r="BO10" s="8"/>
      <c r="BP10" s="8"/>
      <c r="BQ10" s="8"/>
      <c r="BR10" s="8"/>
      <c r="BS10" s="8"/>
      <c r="BT10" s="8"/>
      <c r="BU10" s="8"/>
      <c r="BV10" s="8"/>
      <c r="BW10" s="8"/>
      <c r="BX10" s="8"/>
      <c r="BY10" s="8"/>
      <c r="BZ10" s="8"/>
      <c r="CA10" s="8"/>
      <c r="CB10" s="8"/>
    </row>
    <row r="11" spans="1:99" ht="15" customHeight="1" x14ac:dyDescent="0.25">
      <c r="A11" s="8"/>
      <c r="B11" s="304"/>
      <c r="C11" s="304"/>
      <c r="D11" s="305"/>
      <c r="E11" s="297"/>
      <c r="F11" s="298"/>
      <c r="G11" s="298"/>
      <c r="H11" s="298"/>
      <c r="I11" s="299"/>
      <c r="J11" s="284"/>
      <c r="K11" s="285"/>
      <c r="L11" s="285"/>
      <c r="M11" s="285"/>
      <c r="N11" s="285"/>
      <c r="O11" s="286"/>
      <c r="P11" s="284"/>
      <c r="Q11" s="285"/>
      <c r="R11" s="285"/>
      <c r="S11" s="285"/>
      <c r="T11" s="285"/>
      <c r="U11" s="286"/>
      <c r="V11" s="284"/>
      <c r="W11" s="285"/>
      <c r="X11" s="285"/>
      <c r="Y11" s="285"/>
      <c r="Z11" s="285"/>
      <c r="AA11" s="286"/>
      <c r="AB11" s="284"/>
      <c r="AC11" s="285"/>
      <c r="AD11" s="285"/>
      <c r="AE11" s="285"/>
      <c r="AF11" s="285"/>
      <c r="AG11" s="286"/>
      <c r="AH11" s="275"/>
      <c r="AI11" s="276"/>
      <c r="AJ11" s="276"/>
      <c r="AK11" s="276"/>
      <c r="AL11" s="276"/>
      <c r="AM11" s="277"/>
      <c r="AN11" s="8"/>
      <c r="AO11" s="309"/>
      <c r="AP11" s="310"/>
      <c r="AQ11" s="310"/>
      <c r="AR11" s="310"/>
      <c r="AS11" s="310"/>
      <c r="AT11" s="311"/>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row>
    <row r="12" spans="1:99" ht="15" customHeight="1" x14ac:dyDescent="0.25">
      <c r="A12" s="8"/>
      <c r="B12" s="304"/>
      <c r="C12" s="304"/>
      <c r="D12" s="305"/>
      <c r="E12" s="297"/>
      <c r="F12" s="298"/>
      <c r="G12" s="298"/>
      <c r="H12" s="298"/>
      <c r="I12" s="299"/>
      <c r="J12" s="284"/>
      <c r="K12" s="285"/>
      <c r="L12" s="285"/>
      <c r="M12" s="285"/>
      <c r="N12" s="285"/>
      <c r="O12" s="286"/>
      <c r="P12" s="284"/>
      <c r="Q12" s="285"/>
      <c r="R12" s="285"/>
      <c r="S12" s="285"/>
      <c r="T12" s="285"/>
      <c r="U12" s="286"/>
      <c r="V12" s="284"/>
      <c r="W12" s="285"/>
      <c r="X12" s="285"/>
      <c r="Y12" s="285"/>
      <c r="Z12" s="285"/>
      <c r="AA12" s="286"/>
      <c r="AB12" s="284"/>
      <c r="AC12" s="285"/>
      <c r="AD12" s="285"/>
      <c r="AE12" s="285"/>
      <c r="AF12" s="285"/>
      <c r="AG12" s="286"/>
      <c r="AH12" s="275"/>
      <c r="AI12" s="276"/>
      <c r="AJ12" s="276"/>
      <c r="AK12" s="276"/>
      <c r="AL12" s="276"/>
      <c r="AM12" s="277"/>
      <c r="AN12" s="8"/>
      <c r="AO12" s="309"/>
      <c r="AP12" s="310"/>
      <c r="AQ12" s="310"/>
      <c r="AR12" s="310"/>
      <c r="AS12" s="310"/>
      <c r="AT12" s="311"/>
      <c r="AU12" s="8"/>
      <c r="AV12" s="8"/>
      <c r="AW12" s="8"/>
      <c r="AX12" s="8"/>
      <c r="AY12" s="8"/>
      <c r="AZ12" s="8"/>
      <c r="BA12" s="8"/>
      <c r="BB12" s="8"/>
      <c r="BC12" s="8"/>
      <c r="BD12" s="8"/>
      <c r="BE12" s="8"/>
      <c r="BF12" s="8"/>
      <c r="BG12" s="8"/>
      <c r="BH12" s="8"/>
      <c r="BI12" s="8"/>
      <c r="BJ12" s="8"/>
      <c r="BK12" s="8"/>
      <c r="BL12" s="8"/>
      <c r="BM12" s="8"/>
      <c r="BN12" s="8"/>
      <c r="BO12" s="8"/>
      <c r="BP12" s="8"/>
      <c r="BQ12" s="8"/>
      <c r="BR12" s="8"/>
      <c r="BS12" s="8"/>
      <c r="BT12" s="8"/>
      <c r="BU12" s="8"/>
      <c r="BV12" s="8"/>
      <c r="BW12" s="8"/>
      <c r="BX12" s="8"/>
      <c r="BY12" s="8"/>
      <c r="BZ12" s="8"/>
      <c r="CA12" s="8"/>
      <c r="CB12" s="8"/>
    </row>
    <row r="13" spans="1:99" ht="15.75" customHeight="1" thickBot="1" x14ac:dyDescent="0.3">
      <c r="A13" s="8"/>
      <c r="B13" s="304"/>
      <c r="C13" s="304"/>
      <c r="D13" s="305"/>
      <c r="E13" s="300"/>
      <c r="F13" s="301"/>
      <c r="G13" s="301"/>
      <c r="H13" s="301"/>
      <c r="I13" s="302"/>
      <c r="J13" s="284"/>
      <c r="K13" s="285"/>
      <c r="L13" s="285"/>
      <c r="M13" s="285"/>
      <c r="N13" s="285"/>
      <c r="O13" s="286"/>
      <c r="P13" s="284"/>
      <c r="Q13" s="285"/>
      <c r="R13" s="285"/>
      <c r="S13" s="285"/>
      <c r="T13" s="285"/>
      <c r="U13" s="286"/>
      <c r="V13" s="284"/>
      <c r="W13" s="285"/>
      <c r="X13" s="285"/>
      <c r="Y13" s="285"/>
      <c r="Z13" s="285"/>
      <c r="AA13" s="286"/>
      <c r="AB13" s="284"/>
      <c r="AC13" s="285"/>
      <c r="AD13" s="285"/>
      <c r="AE13" s="285"/>
      <c r="AF13" s="285"/>
      <c r="AG13" s="286"/>
      <c r="AH13" s="278"/>
      <c r="AI13" s="279"/>
      <c r="AJ13" s="279"/>
      <c r="AK13" s="279"/>
      <c r="AL13" s="279"/>
      <c r="AM13" s="280"/>
      <c r="AN13" s="8"/>
      <c r="AO13" s="312"/>
      <c r="AP13" s="313"/>
      <c r="AQ13" s="313"/>
      <c r="AR13" s="313"/>
      <c r="AS13" s="313"/>
      <c r="AT13" s="314"/>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row>
    <row r="14" spans="1:99" ht="15" customHeight="1" x14ac:dyDescent="0.25">
      <c r="A14" s="8"/>
      <c r="B14" s="304"/>
      <c r="C14" s="304"/>
      <c r="D14" s="305"/>
      <c r="E14" s="294" t="s">
        <v>241</v>
      </c>
      <c r="F14" s="295"/>
      <c r="G14" s="295"/>
      <c r="H14" s="295"/>
      <c r="I14" s="295"/>
      <c r="J14" s="272"/>
      <c r="K14" s="273"/>
      <c r="L14" s="273"/>
      <c r="M14" s="273"/>
      <c r="N14" s="273"/>
      <c r="O14" s="274"/>
      <c r="P14" s="272"/>
      <c r="Q14" s="273"/>
      <c r="R14" s="273"/>
      <c r="S14" s="273"/>
      <c r="T14" s="273"/>
      <c r="U14" s="274"/>
      <c r="V14" s="290"/>
      <c r="W14" s="291"/>
      <c r="X14" s="291"/>
      <c r="Y14" s="291"/>
      <c r="Z14" s="291"/>
      <c r="AA14" s="292"/>
      <c r="AB14" s="290"/>
      <c r="AC14" s="291"/>
      <c r="AD14" s="291"/>
      <c r="AE14" s="291"/>
      <c r="AF14" s="291"/>
      <c r="AG14" s="292"/>
      <c r="AH14" s="281"/>
      <c r="AI14" s="282"/>
      <c r="AJ14" s="282"/>
      <c r="AK14" s="282"/>
      <c r="AL14" s="282"/>
      <c r="AM14" s="283"/>
      <c r="AN14" s="8"/>
      <c r="AO14" s="315" t="s">
        <v>242</v>
      </c>
      <c r="AP14" s="316"/>
      <c r="AQ14" s="316"/>
      <c r="AR14" s="316"/>
      <c r="AS14" s="316"/>
      <c r="AT14" s="317"/>
      <c r="AU14" s="8"/>
      <c r="AV14" s="8"/>
      <c r="AW14" s="8"/>
      <c r="AX14" s="8"/>
      <c r="AY14" s="8"/>
      <c r="AZ14" s="8"/>
      <c r="BA14" s="8"/>
      <c r="BB14" s="8"/>
      <c r="BC14" s="8"/>
      <c r="BD14" s="8"/>
      <c r="BE14" s="8"/>
      <c r="BF14" s="8"/>
      <c r="BG14" s="8"/>
      <c r="BH14" s="8"/>
      <c r="BI14" s="8"/>
      <c r="BJ14" s="8"/>
      <c r="BK14" s="8"/>
      <c r="BL14" s="8"/>
      <c r="BM14" s="8"/>
      <c r="BN14" s="8"/>
      <c r="BO14" s="8"/>
      <c r="BP14" s="8"/>
      <c r="BQ14" s="8"/>
      <c r="BR14" s="8"/>
      <c r="BS14" s="8"/>
      <c r="BT14" s="8"/>
      <c r="BU14" s="8"/>
      <c r="BV14" s="8"/>
      <c r="BW14" s="8"/>
      <c r="BX14" s="8"/>
      <c r="BY14" s="8"/>
      <c r="BZ14" s="8"/>
      <c r="CA14" s="8"/>
      <c r="CB14" s="8"/>
    </row>
    <row r="15" spans="1:99" ht="15" customHeight="1" x14ac:dyDescent="0.25">
      <c r="A15" s="8"/>
      <c r="B15" s="304"/>
      <c r="C15" s="304"/>
      <c r="D15" s="305"/>
      <c r="E15" s="297"/>
      <c r="F15" s="298"/>
      <c r="G15" s="298"/>
      <c r="H15" s="298"/>
      <c r="I15" s="298"/>
      <c r="J15" s="266"/>
      <c r="K15" s="267"/>
      <c r="L15" s="267"/>
      <c r="M15" s="267"/>
      <c r="N15" s="267"/>
      <c r="O15" s="268"/>
      <c r="P15" s="266"/>
      <c r="Q15" s="267"/>
      <c r="R15" s="267"/>
      <c r="S15" s="267"/>
      <c r="T15" s="267"/>
      <c r="U15" s="268"/>
      <c r="V15" s="284"/>
      <c r="W15" s="285"/>
      <c r="X15" s="285"/>
      <c r="Y15" s="285"/>
      <c r="Z15" s="285"/>
      <c r="AA15" s="286"/>
      <c r="AB15" s="284"/>
      <c r="AC15" s="285"/>
      <c r="AD15" s="285"/>
      <c r="AE15" s="285"/>
      <c r="AF15" s="285"/>
      <c r="AG15" s="286"/>
      <c r="AH15" s="275"/>
      <c r="AI15" s="276"/>
      <c r="AJ15" s="276"/>
      <c r="AK15" s="276"/>
      <c r="AL15" s="276"/>
      <c r="AM15" s="277"/>
      <c r="AN15" s="8"/>
      <c r="AO15" s="318"/>
      <c r="AP15" s="319"/>
      <c r="AQ15" s="319"/>
      <c r="AR15" s="319"/>
      <c r="AS15" s="319"/>
      <c r="AT15" s="320"/>
      <c r="AU15" s="8"/>
      <c r="AV15" s="8"/>
      <c r="AW15" s="8"/>
      <c r="AX15" s="8"/>
      <c r="AY15" s="8"/>
      <c r="AZ15" s="8"/>
      <c r="BA15" s="8"/>
      <c r="BB15" s="8"/>
      <c r="BC15" s="8"/>
      <c r="BD15" s="8"/>
      <c r="BE15" s="8"/>
      <c r="BF15" s="8"/>
      <c r="BG15" s="8"/>
      <c r="BH15" s="8"/>
      <c r="BI15" s="8"/>
      <c r="BJ15" s="8"/>
      <c r="BK15" s="8"/>
      <c r="BL15" s="8"/>
      <c r="BM15" s="8"/>
      <c r="BN15" s="8"/>
      <c r="BO15" s="8"/>
      <c r="BP15" s="8"/>
      <c r="BQ15" s="8"/>
      <c r="BR15" s="8"/>
      <c r="BS15" s="8"/>
      <c r="BT15" s="8"/>
      <c r="BU15" s="8"/>
      <c r="BV15" s="8"/>
      <c r="BW15" s="8"/>
      <c r="BX15" s="8"/>
      <c r="BY15" s="8"/>
      <c r="BZ15" s="8"/>
      <c r="CA15" s="8"/>
      <c r="CB15" s="8"/>
    </row>
    <row r="16" spans="1:99" ht="15" customHeight="1" x14ac:dyDescent="0.25">
      <c r="A16" s="8"/>
      <c r="B16" s="304"/>
      <c r="C16" s="304"/>
      <c r="D16" s="305"/>
      <c r="E16" s="297"/>
      <c r="F16" s="298"/>
      <c r="G16" s="298"/>
      <c r="H16" s="298"/>
      <c r="I16" s="298"/>
      <c r="J16" s="266"/>
      <c r="K16" s="267"/>
      <c r="L16" s="267"/>
      <c r="M16" s="267"/>
      <c r="N16" s="267"/>
      <c r="O16" s="268"/>
      <c r="P16" s="266"/>
      <c r="Q16" s="267"/>
      <c r="R16" s="267"/>
      <c r="S16" s="267"/>
      <c r="T16" s="267"/>
      <c r="U16" s="268"/>
      <c r="V16" s="284"/>
      <c r="W16" s="285"/>
      <c r="X16" s="285"/>
      <c r="Y16" s="285"/>
      <c r="Z16" s="285"/>
      <c r="AA16" s="286"/>
      <c r="AB16" s="284"/>
      <c r="AC16" s="285"/>
      <c r="AD16" s="285"/>
      <c r="AE16" s="285"/>
      <c r="AF16" s="285"/>
      <c r="AG16" s="286"/>
      <c r="AH16" s="275"/>
      <c r="AI16" s="276"/>
      <c r="AJ16" s="276"/>
      <c r="AK16" s="276"/>
      <c r="AL16" s="276"/>
      <c r="AM16" s="277"/>
      <c r="AN16" s="8"/>
      <c r="AO16" s="318"/>
      <c r="AP16" s="319"/>
      <c r="AQ16" s="319"/>
      <c r="AR16" s="319"/>
      <c r="AS16" s="319"/>
      <c r="AT16" s="320"/>
      <c r="AU16" s="8"/>
      <c r="AV16" s="8"/>
      <c r="AW16" s="8"/>
      <c r="AX16" s="8"/>
      <c r="AY16" s="8"/>
      <c r="AZ16" s="8"/>
      <c r="BA16" s="8"/>
      <c r="BB16" s="8"/>
      <c r="BC16" s="8"/>
      <c r="BD16" s="8"/>
      <c r="BE16" s="8"/>
      <c r="BF16" s="8"/>
      <c r="BG16" s="8"/>
      <c r="BH16" s="8"/>
      <c r="BI16" s="8"/>
      <c r="BJ16" s="8"/>
      <c r="BK16" s="8"/>
      <c r="BL16" s="8"/>
      <c r="BM16" s="8"/>
      <c r="BN16" s="8"/>
      <c r="BO16" s="8"/>
      <c r="BP16" s="8"/>
      <c r="BQ16" s="8"/>
      <c r="BR16" s="8"/>
      <c r="BS16" s="8"/>
      <c r="BT16" s="8"/>
      <c r="BU16" s="8"/>
      <c r="BV16" s="8"/>
      <c r="BW16" s="8"/>
      <c r="BX16" s="8"/>
      <c r="BY16" s="8"/>
      <c r="BZ16" s="8"/>
      <c r="CA16" s="8"/>
      <c r="CB16" s="8"/>
    </row>
    <row r="17" spans="1:80" ht="15" customHeight="1" x14ac:dyDescent="0.25">
      <c r="A17" s="8"/>
      <c r="B17" s="304"/>
      <c r="C17" s="304"/>
      <c r="D17" s="305"/>
      <c r="E17" s="297"/>
      <c r="F17" s="298"/>
      <c r="G17" s="298"/>
      <c r="H17" s="298"/>
      <c r="I17" s="298"/>
      <c r="J17" s="266"/>
      <c r="K17" s="267"/>
      <c r="L17" s="267"/>
      <c r="M17" s="267"/>
      <c r="N17" s="267"/>
      <c r="O17" s="268"/>
      <c r="P17" s="266"/>
      <c r="Q17" s="267"/>
      <c r="R17" s="267"/>
      <c r="S17" s="267"/>
      <c r="T17" s="267"/>
      <c r="U17" s="268"/>
      <c r="V17" s="284"/>
      <c r="W17" s="285"/>
      <c r="X17" s="285"/>
      <c r="Y17" s="285"/>
      <c r="Z17" s="285"/>
      <c r="AA17" s="286"/>
      <c r="AB17" s="284"/>
      <c r="AC17" s="285"/>
      <c r="AD17" s="285"/>
      <c r="AE17" s="285"/>
      <c r="AF17" s="285"/>
      <c r="AG17" s="286"/>
      <c r="AH17" s="275"/>
      <c r="AI17" s="276"/>
      <c r="AJ17" s="276"/>
      <c r="AK17" s="276"/>
      <c r="AL17" s="276"/>
      <c r="AM17" s="277"/>
      <c r="AN17" s="8"/>
      <c r="AO17" s="318"/>
      <c r="AP17" s="319"/>
      <c r="AQ17" s="319"/>
      <c r="AR17" s="319"/>
      <c r="AS17" s="319"/>
      <c r="AT17" s="320"/>
      <c r="AU17" s="8"/>
      <c r="AV17" s="8"/>
      <c r="AW17" s="8"/>
      <c r="AX17" s="8"/>
      <c r="AY17" s="8"/>
      <c r="AZ17" s="8"/>
      <c r="BA17" s="8"/>
      <c r="BB17" s="8"/>
      <c r="BC17" s="8"/>
      <c r="BD17" s="8"/>
      <c r="BE17" s="8"/>
      <c r="BF17" s="8"/>
      <c r="BG17" s="8"/>
      <c r="BH17" s="8"/>
      <c r="BI17" s="8"/>
      <c r="BJ17" s="8"/>
      <c r="BK17" s="8"/>
      <c r="BL17" s="8"/>
      <c r="BM17" s="8"/>
      <c r="BN17" s="8"/>
      <c r="BO17" s="8"/>
      <c r="BP17" s="8"/>
      <c r="BQ17" s="8"/>
      <c r="BR17" s="8"/>
      <c r="BS17" s="8"/>
      <c r="BT17" s="8"/>
      <c r="BU17" s="8"/>
      <c r="BV17" s="8"/>
      <c r="BW17" s="8"/>
      <c r="BX17" s="8"/>
      <c r="BY17" s="8"/>
      <c r="BZ17" s="8"/>
      <c r="CA17" s="8"/>
      <c r="CB17" s="8"/>
    </row>
    <row r="18" spans="1:80" ht="15" customHeight="1" x14ac:dyDescent="0.25">
      <c r="A18" s="8"/>
      <c r="B18" s="304"/>
      <c r="C18" s="304"/>
      <c r="D18" s="305"/>
      <c r="E18" s="297"/>
      <c r="F18" s="298"/>
      <c r="G18" s="298"/>
      <c r="H18" s="298"/>
      <c r="I18" s="298"/>
      <c r="J18" s="266"/>
      <c r="K18" s="267"/>
      <c r="L18" s="267"/>
      <c r="M18" s="267"/>
      <c r="N18" s="267"/>
      <c r="O18" s="268"/>
      <c r="P18" s="266"/>
      <c r="Q18" s="267"/>
      <c r="R18" s="267"/>
      <c r="S18" s="267"/>
      <c r="T18" s="267"/>
      <c r="U18" s="268"/>
      <c r="V18" s="284"/>
      <c r="W18" s="285"/>
      <c r="X18" s="285"/>
      <c r="Y18" s="285"/>
      <c r="Z18" s="285"/>
      <c r="AA18" s="286"/>
      <c r="AB18" s="284"/>
      <c r="AC18" s="285"/>
      <c r="AD18" s="285"/>
      <c r="AE18" s="285"/>
      <c r="AF18" s="285"/>
      <c r="AG18" s="286"/>
      <c r="AH18" s="275"/>
      <c r="AI18" s="276"/>
      <c r="AJ18" s="276"/>
      <c r="AK18" s="276"/>
      <c r="AL18" s="276"/>
      <c r="AM18" s="277"/>
      <c r="AN18" s="8"/>
      <c r="AO18" s="318"/>
      <c r="AP18" s="319"/>
      <c r="AQ18" s="319"/>
      <c r="AR18" s="319"/>
      <c r="AS18" s="319"/>
      <c r="AT18" s="320"/>
      <c r="AU18" s="8"/>
      <c r="AV18" s="8"/>
      <c r="AW18" s="8"/>
      <c r="AX18" s="8"/>
      <c r="AY18" s="8"/>
      <c r="AZ18" s="8"/>
      <c r="BA18" s="8"/>
      <c r="BB18" s="8"/>
      <c r="BC18" s="8"/>
      <c r="BD18" s="8"/>
      <c r="BE18" s="8"/>
      <c r="BF18" s="8"/>
      <c r="BG18" s="8"/>
      <c r="BH18" s="8"/>
      <c r="BI18" s="8"/>
      <c r="BJ18" s="8"/>
      <c r="BK18" s="8"/>
      <c r="BL18" s="8"/>
      <c r="BM18" s="8"/>
      <c r="BN18" s="8"/>
      <c r="BO18" s="8"/>
      <c r="BP18" s="8"/>
      <c r="BQ18" s="8"/>
      <c r="BR18" s="8"/>
      <c r="BS18" s="8"/>
      <c r="BT18" s="8"/>
      <c r="BU18" s="8"/>
      <c r="BV18" s="8"/>
      <c r="BW18" s="8"/>
      <c r="BX18" s="8"/>
      <c r="BY18" s="8"/>
      <c r="BZ18" s="8"/>
      <c r="CA18" s="8"/>
      <c r="CB18" s="8"/>
    </row>
    <row r="19" spans="1:80" ht="15" customHeight="1" x14ac:dyDescent="0.25">
      <c r="A19" s="8"/>
      <c r="B19" s="304"/>
      <c r="C19" s="304"/>
      <c r="D19" s="305"/>
      <c r="E19" s="297"/>
      <c r="F19" s="298"/>
      <c r="G19" s="298"/>
      <c r="H19" s="298"/>
      <c r="I19" s="298"/>
      <c r="J19" s="266"/>
      <c r="K19" s="267"/>
      <c r="L19" s="267"/>
      <c r="M19" s="267"/>
      <c r="N19" s="267"/>
      <c r="O19" s="268"/>
      <c r="P19" s="266"/>
      <c r="Q19" s="267"/>
      <c r="R19" s="267"/>
      <c r="S19" s="267"/>
      <c r="T19" s="267"/>
      <c r="U19" s="268"/>
      <c r="V19" s="284"/>
      <c r="W19" s="285"/>
      <c r="X19" s="285"/>
      <c r="Y19" s="285"/>
      <c r="Z19" s="285"/>
      <c r="AA19" s="286"/>
      <c r="AB19" s="284"/>
      <c r="AC19" s="285"/>
      <c r="AD19" s="285"/>
      <c r="AE19" s="285"/>
      <c r="AF19" s="285"/>
      <c r="AG19" s="286"/>
      <c r="AH19" s="275"/>
      <c r="AI19" s="276"/>
      <c r="AJ19" s="276"/>
      <c r="AK19" s="276"/>
      <c r="AL19" s="276"/>
      <c r="AM19" s="277"/>
      <c r="AN19" s="8"/>
      <c r="AO19" s="318"/>
      <c r="AP19" s="319"/>
      <c r="AQ19" s="319"/>
      <c r="AR19" s="319"/>
      <c r="AS19" s="319"/>
      <c r="AT19" s="320"/>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row>
    <row r="20" spans="1:80" ht="15" customHeight="1" x14ac:dyDescent="0.25">
      <c r="A20" s="8"/>
      <c r="B20" s="304"/>
      <c r="C20" s="304"/>
      <c r="D20" s="305"/>
      <c r="E20" s="297"/>
      <c r="F20" s="298"/>
      <c r="G20" s="298"/>
      <c r="H20" s="298"/>
      <c r="I20" s="298"/>
      <c r="J20" s="266"/>
      <c r="K20" s="267"/>
      <c r="L20" s="267"/>
      <c r="M20" s="267"/>
      <c r="N20" s="267"/>
      <c r="O20" s="268"/>
      <c r="P20" s="266"/>
      <c r="Q20" s="267"/>
      <c r="R20" s="267"/>
      <c r="S20" s="267"/>
      <c r="T20" s="267"/>
      <c r="U20" s="268"/>
      <c r="V20" s="284"/>
      <c r="W20" s="285"/>
      <c r="X20" s="285"/>
      <c r="Y20" s="285"/>
      <c r="Z20" s="285"/>
      <c r="AA20" s="286"/>
      <c r="AB20" s="284"/>
      <c r="AC20" s="285"/>
      <c r="AD20" s="285"/>
      <c r="AE20" s="285"/>
      <c r="AF20" s="285"/>
      <c r="AG20" s="286"/>
      <c r="AH20" s="275"/>
      <c r="AI20" s="276"/>
      <c r="AJ20" s="276"/>
      <c r="AK20" s="276"/>
      <c r="AL20" s="276"/>
      <c r="AM20" s="277"/>
      <c r="AN20" s="8"/>
      <c r="AO20" s="318"/>
      <c r="AP20" s="319"/>
      <c r="AQ20" s="319"/>
      <c r="AR20" s="319"/>
      <c r="AS20" s="319"/>
      <c r="AT20" s="320"/>
      <c r="AU20" s="8"/>
      <c r="AV20" s="8"/>
      <c r="AW20" s="8"/>
      <c r="AX20" s="8"/>
      <c r="AY20" s="8"/>
      <c r="AZ20" s="8"/>
      <c r="BA20" s="8"/>
      <c r="BB20" s="8"/>
      <c r="BC20" s="8"/>
      <c r="BD20" s="8"/>
      <c r="BE20" s="8"/>
      <c r="BF20" s="8"/>
      <c r="BG20" s="8"/>
      <c r="BH20" s="8"/>
      <c r="BI20" s="8"/>
      <c r="BJ20" s="8"/>
      <c r="BK20" s="8"/>
      <c r="BL20" s="8"/>
      <c r="BM20" s="8"/>
      <c r="BN20" s="8"/>
      <c r="BO20" s="8"/>
      <c r="BP20" s="8"/>
      <c r="BQ20" s="8"/>
      <c r="BR20" s="8"/>
      <c r="BS20" s="8"/>
      <c r="BT20" s="8"/>
      <c r="BU20" s="8"/>
      <c r="BV20" s="8"/>
      <c r="BW20" s="8"/>
      <c r="BX20" s="8"/>
      <c r="BY20" s="8"/>
      <c r="BZ20" s="8"/>
      <c r="CA20" s="8"/>
      <c r="CB20" s="8"/>
    </row>
    <row r="21" spans="1:80" ht="15.75" customHeight="1" thickBot="1" x14ac:dyDescent="0.3">
      <c r="A21" s="8"/>
      <c r="B21" s="304"/>
      <c r="C21" s="304"/>
      <c r="D21" s="305"/>
      <c r="E21" s="300"/>
      <c r="F21" s="301"/>
      <c r="G21" s="301"/>
      <c r="H21" s="301"/>
      <c r="I21" s="301"/>
      <c r="J21" s="269"/>
      <c r="K21" s="270"/>
      <c r="L21" s="270"/>
      <c r="M21" s="270"/>
      <c r="N21" s="270"/>
      <c r="O21" s="271"/>
      <c r="P21" s="269"/>
      <c r="Q21" s="270"/>
      <c r="R21" s="270"/>
      <c r="S21" s="270"/>
      <c r="T21" s="270"/>
      <c r="U21" s="271"/>
      <c r="V21" s="287"/>
      <c r="W21" s="288"/>
      <c r="X21" s="288"/>
      <c r="Y21" s="288"/>
      <c r="Z21" s="288"/>
      <c r="AA21" s="289"/>
      <c r="AB21" s="287"/>
      <c r="AC21" s="288"/>
      <c r="AD21" s="288"/>
      <c r="AE21" s="288"/>
      <c r="AF21" s="288"/>
      <c r="AG21" s="289"/>
      <c r="AH21" s="278"/>
      <c r="AI21" s="279"/>
      <c r="AJ21" s="279"/>
      <c r="AK21" s="279"/>
      <c r="AL21" s="279"/>
      <c r="AM21" s="280"/>
      <c r="AN21" s="8"/>
      <c r="AO21" s="321"/>
      <c r="AP21" s="322"/>
      <c r="AQ21" s="322"/>
      <c r="AR21" s="322"/>
      <c r="AS21" s="322"/>
      <c r="AT21" s="323"/>
      <c r="AU21" s="8"/>
      <c r="AV21" s="8"/>
      <c r="AW21" s="8"/>
      <c r="AX21" s="8"/>
      <c r="AY21" s="8"/>
      <c r="AZ21" s="8"/>
      <c r="BA21" s="8"/>
      <c r="BB21" s="8"/>
      <c r="BC21" s="8"/>
      <c r="BD21" s="8"/>
      <c r="BE21" s="8"/>
      <c r="BF21" s="8"/>
      <c r="BG21" s="8"/>
      <c r="BH21" s="8"/>
      <c r="BI21" s="8"/>
      <c r="BJ21" s="8"/>
      <c r="BK21" s="8"/>
      <c r="BL21" s="8"/>
      <c r="BM21" s="8"/>
      <c r="BN21" s="8"/>
      <c r="BO21" s="8"/>
      <c r="BP21" s="8"/>
      <c r="BQ21" s="8"/>
      <c r="BR21" s="8"/>
      <c r="BS21" s="8"/>
      <c r="BT21" s="8"/>
      <c r="BU21" s="8"/>
      <c r="BV21" s="8"/>
      <c r="BW21" s="8"/>
      <c r="BX21" s="8"/>
      <c r="BY21" s="8"/>
      <c r="BZ21" s="8"/>
      <c r="CA21" s="8"/>
      <c r="CB21" s="8"/>
    </row>
    <row r="22" spans="1:80" x14ac:dyDescent="0.25">
      <c r="A22" s="8"/>
      <c r="B22" s="304"/>
      <c r="C22" s="304"/>
      <c r="D22" s="305"/>
      <c r="E22" s="294" t="s">
        <v>243</v>
      </c>
      <c r="F22" s="295"/>
      <c r="G22" s="295"/>
      <c r="H22" s="295"/>
      <c r="I22" s="296"/>
      <c r="J22" s="272"/>
      <c r="K22" s="273"/>
      <c r="L22" s="273"/>
      <c r="M22" s="273"/>
      <c r="N22" s="273"/>
      <c r="O22" s="274"/>
      <c r="P22" s="272"/>
      <c r="Q22" s="273"/>
      <c r="R22" s="273"/>
      <c r="S22" s="273"/>
      <c r="T22" s="273"/>
      <c r="U22" s="274"/>
      <c r="V22" s="272"/>
      <c r="W22" s="273"/>
      <c r="X22" s="273"/>
      <c r="Y22" s="273"/>
      <c r="Z22" s="273"/>
      <c r="AA22" s="274"/>
      <c r="AB22" s="290"/>
      <c r="AC22" s="291"/>
      <c r="AD22" s="291"/>
      <c r="AE22" s="291"/>
      <c r="AF22" s="291"/>
      <c r="AG22" s="292"/>
      <c r="AH22" s="281"/>
      <c r="AI22" s="282"/>
      <c r="AJ22" s="282"/>
      <c r="AK22" s="282"/>
      <c r="AL22" s="282"/>
      <c r="AM22" s="283"/>
      <c r="AN22" s="8"/>
      <c r="AO22" s="324" t="s">
        <v>149</v>
      </c>
      <c r="AP22" s="325"/>
      <c r="AQ22" s="325"/>
      <c r="AR22" s="325"/>
      <c r="AS22" s="325"/>
      <c r="AT22" s="326"/>
      <c r="AU22" s="8"/>
      <c r="AV22" s="8"/>
      <c r="AW22" s="8"/>
      <c r="AX22" s="8"/>
      <c r="AY22" s="8"/>
      <c r="AZ22" s="8"/>
      <c r="BA22" s="8"/>
      <c r="BB22" s="8"/>
      <c r="BC22" s="8"/>
      <c r="BD22" s="8"/>
      <c r="BE22" s="8"/>
      <c r="BF22" s="8"/>
      <c r="BG22" s="8"/>
      <c r="BH22" s="8"/>
      <c r="BI22" s="8"/>
      <c r="BJ22" s="8"/>
      <c r="BK22" s="8"/>
      <c r="BL22" s="8"/>
      <c r="BM22" s="8"/>
      <c r="BN22" s="8"/>
      <c r="BO22" s="8"/>
      <c r="BP22" s="8"/>
      <c r="BQ22" s="8"/>
      <c r="BR22" s="8"/>
      <c r="BS22" s="8"/>
      <c r="BT22" s="8"/>
      <c r="BU22" s="8"/>
      <c r="BV22" s="8"/>
      <c r="BW22" s="8"/>
      <c r="BX22" s="8"/>
      <c r="BY22" s="8"/>
      <c r="BZ22" s="8"/>
      <c r="CA22" s="8"/>
      <c r="CB22" s="8"/>
    </row>
    <row r="23" spans="1:80" x14ac:dyDescent="0.25">
      <c r="A23" s="8"/>
      <c r="B23" s="304"/>
      <c r="C23" s="304"/>
      <c r="D23" s="305"/>
      <c r="E23" s="297"/>
      <c r="F23" s="298"/>
      <c r="G23" s="298"/>
      <c r="H23" s="298"/>
      <c r="I23" s="299"/>
      <c r="J23" s="266"/>
      <c r="K23" s="267"/>
      <c r="L23" s="267"/>
      <c r="M23" s="267"/>
      <c r="N23" s="267"/>
      <c r="O23" s="268"/>
      <c r="P23" s="266"/>
      <c r="Q23" s="267"/>
      <c r="R23" s="267"/>
      <c r="S23" s="267"/>
      <c r="T23" s="267"/>
      <c r="U23" s="268"/>
      <c r="V23" s="266"/>
      <c r="W23" s="267"/>
      <c r="X23" s="267"/>
      <c r="Y23" s="267"/>
      <c r="Z23" s="267"/>
      <c r="AA23" s="268"/>
      <c r="AB23" s="284"/>
      <c r="AC23" s="285"/>
      <c r="AD23" s="285"/>
      <c r="AE23" s="285"/>
      <c r="AF23" s="285"/>
      <c r="AG23" s="286"/>
      <c r="AH23" s="275"/>
      <c r="AI23" s="276"/>
      <c r="AJ23" s="276"/>
      <c r="AK23" s="276"/>
      <c r="AL23" s="276"/>
      <c r="AM23" s="277"/>
      <c r="AN23" s="8"/>
      <c r="AO23" s="327"/>
      <c r="AP23" s="328"/>
      <c r="AQ23" s="328"/>
      <c r="AR23" s="328"/>
      <c r="AS23" s="328"/>
      <c r="AT23" s="329"/>
      <c r="AU23" s="8"/>
      <c r="AV23" s="8"/>
      <c r="AW23" s="8"/>
      <c r="AX23" s="8"/>
      <c r="AY23" s="8"/>
      <c r="AZ23" s="8"/>
      <c r="BA23" s="8"/>
      <c r="BB23" s="8"/>
      <c r="BC23" s="8"/>
      <c r="BD23" s="8"/>
      <c r="BE23" s="8"/>
      <c r="BF23" s="8"/>
      <c r="BG23" s="8"/>
      <c r="BH23" s="8"/>
      <c r="BI23" s="8"/>
      <c r="BJ23" s="8"/>
      <c r="BK23" s="8"/>
      <c r="BL23" s="8"/>
      <c r="BM23" s="8"/>
      <c r="BN23" s="8"/>
      <c r="BO23" s="8"/>
      <c r="BP23" s="8"/>
      <c r="BQ23" s="8"/>
      <c r="BR23" s="8"/>
      <c r="BS23" s="8"/>
      <c r="BT23" s="8"/>
      <c r="BU23" s="8"/>
      <c r="BV23" s="8"/>
      <c r="BW23" s="8"/>
      <c r="BX23" s="8"/>
      <c r="BY23" s="8"/>
      <c r="BZ23" s="8"/>
      <c r="CA23" s="8"/>
      <c r="CB23" s="8"/>
    </row>
    <row r="24" spans="1:80" x14ac:dyDescent="0.25">
      <c r="A24" s="8"/>
      <c r="B24" s="304"/>
      <c r="C24" s="304"/>
      <c r="D24" s="305"/>
      <c r="E24" s="297"/>
      <c r="F24" s="298"/>
      <c r="G24" s="298"/>
      <c r="H24" s="298"/>
      <c r="I24" s="299"/>
      <c r="J24" s="266"/>
      <c r="K24" s="267"/>
      <c r="L24" s="267"/>
      <c r="M24" s="267"/>
      <c r="N24" s="267"/>
      <c r="O24" s="268"/>
      <c r="P24" s="266"/>
      <c r="Q24" s="267"/>
      <c r="R24" s="267"/>
      <c r="S24" s="267"/>
      <c r="T24" s="267"/>
      <c r="U24" s="268"/>
      <c r="V24" s="266"/>
      <c r="W24" s="267"/>
      <c r="X24" s="267"/>
      <c r="Y24" s="267"/>
      <c r="Z24" s="267"/>
      <c r="AA24" s="268"/>
      <c r="AB24" s="284"/>
      <c r="AC24" s="285"/>
      <c r="AD24" s="285"/>
      <c r="AE24" s="285"/>
      <c r="AF24" s="285"/>
      <c r="AG24" s="286"/>
      <c r="AH24" s="275"/>
      <c r="AI24" s="276"/>
      <c r="AJ24" s="276"/>
      <c r="AK24" s="276"/>
      <c r="AL24" s="276"/>
      <c r="AM24" s="277"/>
      <c r="AN24" s="8"/>
      <c r="AO24" s="327"/>
      <c r="AP24" s="328"/>
      <c r="AQ24" s="328"/>
      <c r="AR24" s="328"/>
      <c r="AS24" s="328"/>
      <c r="AT24" s="329"/>
      <c r="AU24" s="8"/>
      <c r="AV24" s="8"/>
      <c r="AW24" s="8"/>
      <c r="AX24" s="8"/>
      <c r="AY24" s="8"/>
      <c r="AZ24" s="8"/>
      <c r="BA24" s="8"/>
      <c r="BB24" s="8"/>
      <c r="BC24" s="8"/>
      <c r="BD24" s="8"/>
      <c r="BE24" s="8"/>
      <c r="BF24" s="8"/>
      <c r="BG24" s="8"/>
      <c r="BH24" s="8"/>
      <c r="BI24" s="8"/>
      <c r="BJ24" s="8"/>
      <c r="BK24" s="8"/>
      <c r="BL24" s="8"/>
      <c r="BM24" s="8"/>
      <c r="BN24" s="8"/>
      <c r="BO24" s="8"/>
      <c r="BP24" s="8"/>
      <c r="BQ24" s="8"/>
      <c r="BR24" s="8"/>
      <c r="BS24" s="8"/>
      <c r="BT24" s="8"/>
      <c r="BU24" s="8"/>
      <c r="BV24" s="8"/>
      <c r="BW24" s="8"/>
      <c r="BX24" s="8"/>
      <c r="BY24" s="8"/>
      <c r="BZ24" s="8"/>
      <c r="CA24" s="8"/>
      <c r="CB24" s="8"/>
    </row>
    <row r="25" spans="1:80" x14ac:dyDescent="0.25">
      <c r="A25" s="8"/>
      <c r="B25" s="304"/>
      <c r="C25" s="304"/>
      <c r="D25" s="305"/>
      <c r="E25" s="297"/>
      <c r="F25" s="298"/>
      <c r="G25" s="298"/>
      <c r="H25" s="298"/>
      <c r="I25" s="299"/>
      <c r="J25" s="266"/>
      <c r="K25" s="267"/>
      <c r="L25" s="267"/>
      <c r="M25" s="267"/>
      <c r="N25" s="267"/>
      <c r="O25" s="268"/>
      <c r="P25" s="266"/>
      <c r="Q25" s="267"/>
      <c r="R25" s="267"/>
      <c r="S25" s="267"/>
      <c r="T25" s="267"/>
      <c r="U25" s="268"/>
      <c r="V25" s="266"/>
      <c r="W25" s="267"/>
      <c r="X25" s="267"/>
      <c r="Y25" s="267"/>
      <c r="Z25" s="267"/>
      <c r="AA25" s="268"/>
      <c r="AB25" s="284"/>
      <c r="AC25" s="285"/>
      <c r="AD25" s="285"/>
      <c r="AE25" s="285"/>
      <c r="AF25" s="285"/>
      <c r="AG25" s="286"/>
      <c r="AH25" s="275"/>
      <c r="AI25" s="276"/>
      <c r="AJ25" s="276"/>
      <c r="AK25" s="276"/>
      <c r="AL25" s="276"/>
      <c r="AM25" s="277"/>
      <c r="AN25" s="8"/>
      <c r="AO25" s="327"/>
      <c r="AP25" s="328"/>
      <c r="AQ25" s="328"/>
      <c r="AR25" s="328"/>
      <c r="AS25" s="328"/>
      <c r="AT25" s="329"/>
      <c r="AU25" s="8"/>
      <c r="AV25" s="8"/>
      <c r="AW25" s="8"/>
      <c r="AX25" s="8"/>
      <c r="AY25" s="8"/>
      <c r="AZ25" s="8"/>
      <c r="BA25" s="8"/>
      <c r="BB25" s="8"/>
      <c r="BC25" s="8"/>
      <c r="BD25" s="8"/>
      <c r="BE25" s="8"/>
      <c r="BF25" s="8"/>
      <c r="BG25" s="8"/>
      <c r="BH25" s="8"/>
      <c r="BI25" s="8"/>
      <c r="BJ25" s="8"/>
      <c r="BK25" s="8"/>
      <c r="BL25" s="8"/>
      <c r="BM25" s="8"/>
      <c r="BN25" s="8"/>
      <c r="BO25" s="8"/>
      <c r="BP25" s="8"/>
      <c r="BQ25" s="8"/>
      <c r="BR25" s="8"/>
      <c r="BS25" s="8"/>
      <c r="BT25" s="8"/>
      <c r="BU25" s="8"/>
      <c r="BV25" s="8"/>
      <c r="BW25" s="8"/>
      <c r="BX25" s="8"/>
      <c r="BY25" s="8"/>
      <c r="BZ25" s="8"/>
      <c r="CA25" s="8"/>
      <c r="CB25" s="8"/>
    </row>
    <row r="26" spans="1:80" x14ac:dyDescent="0.25">
      <c r="A26" s="8"/>
      <c r="B26" s="304"/>
      <c r="C26" s="304"/>
      <c r="D26" s="305"/>
      <c r="E26" s="297"/>
      <c r="F26" s="298"/>
      <c r="G26" s="298"/>
      <c r="H26" s="298"/>
      <c r="I26" s="299"/>
      <c r="J26" s="266"/>
      <c r="K26" s="267"/>
      <c r="L26" s="267"/>
      <c r="M26" s="267"/>
      <c r="N26" s="267"/>
      <c r="O26" s="268"/>
      <c r="P26" s="266"/>
      <c r="Q26" s="267"/>
      <c r="R26" s="267"/>
      <c r="S26" s="267"/>
      <c r="T26" s="267"/>
      <c r="U26" s="268"/>
      <c r="V26" s="266"/>
      <c r="W26" s="267"/>
      <c r="X26" s="267"/>
      <c r="Y26" s="267"/>
      <c r="Z26" s="267"/>
      <c r="AA26" s="268"/>
      <c r="AB26" s="284"/>
      <c r="AC26" s="285"/>
      <c r="AD26" s="285"/>
      <c r="AE26" s="285"/>
      <c r="AF26" s="285"/>
      <c r="AG26" s="286"/>
      <c r="AH26" s="275"/>
      <c r="AI26" s="276"/>
      <c r="AJ26" s="276"/>
      <c r="AK26" s="276"/>
      <c r="AL26" s="276"/>
      <c r="AM26" s="277"/>
      <c r="AN26" s="8"/>
      <c r="AO26" s="327"/>
      <c r="AP26" s="328"/>
      <c r="AQ26" s="328"/>
      <c r="AR26" s="328"/>
      <c r="AS26" s="328"/>
      <c r="AT26" s="329"/>
      <c r="AU26" s="8"/>
      <c r="AV26" s="8"/>
      <c r="AW26" s="8"/>
      <c r="AX26" s="8"/>
      <c r="AY26" s="8"/>
      <c r="AZ26" s="8"/>
      <c r="BA26" s="8"/>
      <c r="BB26" s="8"/>
      <c r="BC26" s="8"/>
      <c r="BD26" s="8"/>
      <c r="BE26" s="8"/>
      <c r="BF26" s="8"/>
      <c r="BG26" s="8"/>
      <c r="BH26" s="8"/>
      <c r="BI26" s="8"/>
      <c r="BJ26" s="8"/>
      <c r="BK26" s="8"/>
      <c r="BL26" s="8"/>
      <c r="BM26" s="8"/>
      <c r="BN26" s="8"/>
      <c r="BO26" s="8"/>
      <c r="BP26" s="8"/>
      <c r="BQ26" s="8"/>
      <c r="BR26" s="8"/>
      <c r="BS26" s="8"/>
      <c r="BT26" s="8"/>
      <c r="BU26" s="8"/>
      <c r="BV26" s="8"/>
      <c r="BW26" s="8"/>
      <c r="BX26" s="8"/>
      <c r="BY26" s="8"/>
      <c r="BZ26" s="8"/>
      <c r="CA26" s="8"/>
      <c r="CB26" s="8"/>
    </row>
    <row r="27" spans="1:80" x14ac:dyDescent="0.25">
      <c r="A27" s="8"/>
      <c r="B27" s="304"/>
      <c r="C27" s="304"/>
      <c r="D27" s="305"/>
      <c r="E27" s="297"/>
      <c r="F27" s="298"/>
      <c r="G27" s="298"/>
      <c r="H27" s="298"/>
      <c r="I27" s="299"/>
      <c r="J27" s="266"/>
      <c r="K27" s="267"/>
      <c r="L27" s="267"/>
      <c r="M27" s="267"/>
      <c r="N27" s="267"/>
      <c r="O27" s="268"/>
      <c r="P27" s="266"/>
      <c r="Q27" s="267"/>
      <c r="R27" s="267"/>
      <c r="S27" s="267"/>
      <c r="T27" s="267"/>
      <c r="U27" s="268"/>
      <c r="V27" s="266"/>
      <c r="W27" s="267"/>
      <c r="X27" s="267"/>
      <c r="Y27" s="267"/>
      <c r="Z27" s="267"/>
      <c r="AA27" s="268"/>
      <c r="AB27" s="284"/>
      <c r="AC27" s="285"/>
      <c r="AD27" s="285"/>
      <c r="AE27" s="285"/>
      <c r="AF27" s="285"/>
      <c r="AG27" s="286"/>
      <c r="AH27" s="275"/>
      <c r="AI27" s="276"/>
      <c r="AJ27" s="276"/>
      <c r="AK27" s="276"/>
      <c r="AL27" s="276"/>
      <c r="AM27" s="277"/>
      <c r="AN27" s="8"/>
      <c r="AO27" s="327"/>
      <c r="AP27" s="328"/>
      <c r="AQ27" s="328"/>
      <c r="AR27" s="328"/>
      <c r="AS27" s="328"/>
      <c r="AT27" s="329"/>
      <c r="AU27" s="8"/>
      <c r="AV27" s="8"/>
      <c r="AW27" s="8"/>
      <c r="AX27" s="8"/>
      <c r="AY27" s="8"/>
      <c r="AZ27" s="8"/>
      <c r="BA27" s="8"/>
      <c r="BB27" s="8"/>
      <c r="BC27" s="8"/>
      <c r="BD27" s="8"/>
      <c r="BE27" s="8"/>
      <c r="BF27" s="8"/>
      <c r="BG27" s="8"/>
      <c r="BH27" s="8"/>
      <c r="BI27" s="8"/>
      <c r="BJ27" s="8"/>
      <c r="BK27" s="8"/>
      <c r="BL27" s="8"/>
      <c r="BM27" s="8"/>
      <c r="BN27" s="8"/>
      <c r="BO27" s="8"/>
      <c r="BP27" s="8"/>
      <c r="BQ27" s="8"/>
      <c r="BR27" s="8"/>
      <c r="BS27" s="8"/>
      <c r="BT27" s="8"/>
      <c r="BU27" s="8"/>
      <c r="BV27" s="8"/>
      <c r="BW27" s="8"/>
      <c r="BX27" s="8"/>
      <c r="BY27" s="8"/>
      <c r="BZ27" s="8"/>
      <c r="CA27" s="8"/>
      <c r="CB27" s="8"/>
    </row>
    <row r="28" spans="1:80" x14ac:dyDescent="0.25">
      <c r="A28" s="8"/>
      <c r="B28" s="304"/>
      <c r="C28" s="304"/>
      <c r="D28" s="305"/>
      <c r="E28" s="297"/>
      <c r="F28" s="298"/>
      <c r="G28" s="298"/>
      <c r="H28" s="298"/>
      <c r="I28" s="299"/>
      <c r="J28" s="266"/>
      <c r="K28" s="267"/>
      <c r="L28" s="267"/>
      <c r="M28" s="267"/>
      <c r="N28" s="267"/>
      <c r="O28" s="268"/>
      <c r="P28" s="266"/>
      <c r="Q28" s="267"/>
      <c r="R28" s="267"/>
      <c r="S28" s="267"/>
      <c r="T28" s="267"/>
      <c r="U28" s="268"/>
      <c r="V28" s="266"/>
      <c r="W28" s="267"/>
      <c r="X28" s="267"/>
      <c r="Y28" s="267"/>
      <c r="Z28" s="267"/>
      <c r="AA28" s="268"/>
      <c r="AB28" s="284"/>
      <c r="AC28" s="285"/>
      <c r="AD28" s="285"/>
      <c r="AE28" s="285"/>
      <c r="AF28" s="285"/>
      <c r="AG28" s="286"/>
      <c r="AH28" s="275"/>
      <c r="AI28" s="276"/>
      <c r="AJ28" s="276"/>
      <c r="AK28" s="276"/>
      <c r="AL28" s="276"/>
      <c r="AM28" s="277"/>
      <c r="AN28" s="8"/>
      <c r="AO28" s="327"/>
      <c r="AP28" s="328"/>
      <c r="AQ28" s="328"/>
      <c r="AR28" s="328"/>
      <c r="AS28" s="328"/>
      <c r="AT28" s="329"/>
      <c r="AU28" s="8"/>
      <c r="AV28" s="8"/>
      <c r="AW28" s="8"/>
      <c r="AX28" s="8"/>
      <c r="AY28" s="8"/>
      <c r="AZ28" s="8"/>
      <c r="BA28" s="8"/>
      <c r="BB28" s="8"/>
      <c r="BC28" s="8"/>
      <c r="BD28" s="8"/>
      <c r="BE28" s="8"/>
      <c r="BF28" s="8"/>
      <c r="BG28" s="8"/>
      <c r="BH28" s="8"/>
      <c r="BI28" s="8"/>
      <c r="BJ28" s="8"/>
      <c r="BK28" s="8"/>
      <c r="BL28" s="8"/>
      <c r="BM28" s="8"/>
      <c r="BN28" s="8"/>
      <c r="BO28" s="8"/>
      <c r="BP28" s="8"/>
      <c r="BQ28" s="8"/>
      <c r="BR28" s="8"/>
      <c r="BS28" s="8"/>
      <c r="BT28" s="8"/>
      <c r="BU28" s="8"/>
      <c r="BV28" s="8"/>
      <c r="BW28" s="8"/>
      <c r="BX28" s="8"/>
      <c r="BY28" s="8"/>
      <c r="BZ28" s="8"/>
      <c r="CA28" s="8"/>
      <c r="CB28" s="8"/>
    </row>
    <row r="29" spans="1:80" ht="15.75" thickBot="1" x14ac:dyDescent="0.3">
      <c r="A29" s="8"/>
      <c r="B29" s="304"/>
      <c r="C29" s="304"/>
      <c r="D29" s="305"/>
      <c r="E29" s="300"/>
      <c r="F29" s="301"/>
      <c r="G29" s="301"/>
      <c r="H29" s="301"/>
      <c r="I29" s="302"/>
      <c r="J29" s="266"/>
      <c r="K29" s="267"/>
      <c r="L29" s="267"/>
      <c r="M29" s="267"/>
      <c r="N29" s="267"/>
      <c r="O29" s="268"/>
      <c r="P29" s="269"/>
      <c r="Q29" s="270"/>
      <c r="R29" s="270"/>
      <c r="S29" s="270"/>
      <c r="T29" s="270"/>
      <c r="U29" s="271"/>
      <c r="V29" s="269"/>
      <c r="W29" s="270"/>
      <c r="X29" s="270"/>
      <c r="Y29" s="270"/>
      <c r="Z29" s="270"/>
      <c r="AA29" s="271"/>
      <c r="AB29" s="287"/>
      <c r="AC29" s="288"/>
      <c r="AD29" s="288"/>
      <c r="AE29" s="288"/>
      <c r="AF29" s="288"/>
      <c r="AG29" s="289"/>
      <c r="AH29" s="278"/>
      <c r="AI29" s="279"/>
      <c r="AJ29" s="279"/>
      <c r="AK29" s="279"/>
      <c r="AL29" s="279"/>
      <c r="AM29" s="280"/>
      <c r="AN29" s="8"/>
      <c r="AO29" s="330"/>
      <c r="AP29" s="331"/>
      <c r="AQ29" s="331"/>
      <c r="AR29" s="331"/>
      <c r="AS29" s="331"/>
      <c r="AT29" s="332"/>
      <c r="AU29" s="8"/>
      <c r="AV29" s="8"/>
      <c r="AW29" s="8"/>
      <c r="AX29" s="8"/>
      <c r="AY29" s="8"/>
      <c r="AZ29" s="8"/>
      <c r="BA29" s="8"/>
      <c r="BB29" s="8"/>
      <c r="BC29" s="8"/>
      <c r="BD29" s="8"/>
      <c r="BE29" s="8"/>
      <c r="BF29" s="8"/>
      <c r="BG29" s="8"/>
      <c r="BH29" s="8"/>
      <c r="BI29" s="8"/>
      <c r="BJ29" s="8"/>
      <c r="BK29" s="8"/>
      <c r="BL29" s="8"/>
      <c r="BM29" s="8"/>
      <c r="BN29" s="8"/>
      <c r="BO29" s="8"/>
      <c r="BP29" s="8"/>
      <c r="BQ29" s="8"/>
      <c r="BR29" s="8"/>
      <c r="BS29" s="8"/>
      <c r="BT29" s="8"/>
      <c r="BU29" s="8"/>
      <c r="BV29" s="8"/>
      <c r="BW29" s="8"/>
      <c r="BX29" s="8"/>
      <c r="BY29" s="8"/>
      <c r="BZ29" s="8"/>
      <c r="CA29" s="8"/>
      <c r="CB29" s="8"/>
    </row>
    <row r="30" spans="1:80" x14ac:dyDescent="0.25">
      <c r="A30" s="8"/>
      <c r="B30" s="304"/>
      <c r="C30" s="304"/>
      <c r="D30" s="305"/>
      <c r="E30" s="294" t="s">
        <v>244</v>
      </c>
      <c r="F30" s="295"/>
      <c r="G30" s="295"/>
      <c r="H30" s="295"/>
      <c r="I30" s="295"/>
      <c r="J30" s="263"/>
      <c r="K30" s="264"/>
      <c r="L30" s="264"/>
      <c r="M30" s="264"/>
      <c r="N30" s="264"/>
      <c r="O30" s="265"/>
      <c r="P30" s="273"/>
      <c r="Q30" s="273"/>
      <c r="R30" s="273"/>
      <c r="S30" s="273"/>
      <c r="T30" s="273"/>
      <c r="U30" s="274"/>
      <c r="V30" s="272"/>
      <c r="W30" s="273"/>
      <c r="X30" s="273"/>
      <c r="Y30" s="273"/>
      <c r="Z30" s="273"/>
      <c r="AA30" s="274"/>
      <c r="AB30" s="290"/>
      <c r="AC30" s="291"/>
      <c r="AD30" s="291"/>
      <c r="AE30" s="291"/>
      <c r="AF30" s="291"/>
      <c r="AG30" s="292"/>
      <c r="AH30" s="281"/>
      <c r="AI30" s="282"/>
      <c r="AJ30" s="282"/>
      <c r="AK30" s="282"/>
      <c r="AL30" s="282"/>
      <c r="AM30" s="283"/>
      <c r="AN30" s="8"/>
      <c r="AO30" s="333" t="s">
        <v>245</v>
      </c>
      <c r="AP30" s="334"/>
      <c r="AQ30" s="334"/>
      <c r="AR30" s="334"/>
      <c r="AS30" s="334"/>
      <c r="AT30" s="335"/>
      <c r="AU30" s="8"/>
      <c r="AV30" s="8"/>
      <c r="AW30" s="8"/>
      <c r="AX30" s="8"/>
      <c r="AY30" s="8"/>
      <c r="AZ30" s="8"/>
      <c r="BA30" s="8"/>
      <c r="BB30" s="8"/>
      <c r="BC30" s="8"/>
      <c r="BD30" s="8"/>
      <c r="BE30" s="8"/>
      <c r="BF30" s="8"/>
      <c r="BG30" s="8"/>
      <c r="BH30" s="8"/>
      <c r="BI30" s="8"/>
      <c r="BJ30" s="8"/>
      <c r="BK30" s="8"/>
      <c r="BL30" s="8"/>
      <c r="BM30" s="8"/>
      <c r="BN30" s="8"/>
      <c r="BO30" s="8"/>
      <c r="BP30" s="8"/>
      <c r="BQ30" s="8"/>
      <c r="BR30" s="8"/>
      <c r="BS30" s="8"/>
      <c r="BT30" s="8"/>
      <c r="BU30" s="8"/>
      <c r="BV30" s="8"/>
      <c r="BW30" s="8"/>
      <c r="BX30" s="8"/>
      <c r="BY30" s="8"/>
      <c r="BZ30" s="8"/>
      <c r="CA30" s="8"/>
      <c r="CB30" s="8"/>
    </row>
    <row r="31" spans="1:80" x14ac:dyDescent="0.25">
      <c r="A31" s="8"/>
      <c r="B31" s="304"/>
      <c r="C31" s="304"/>
      <c r="D31" s="305"/>
      <c r="E31" s="297"/>
      <c r="F31" s="298"/>
      <c r="G31" s="298"/>
      <c r="H31" s="298"/>
      <c r="I31" s="298"/>
      <c r="J31" s="257"/>
      <c r="K31" s="258"/>
      <c r="L31" s="258"/>
      <c r="M31" s="258"/>
      <c r="N31" s="258"/>
      <c r="O31" s="259"/>
      <c r="P31" s="267"/>
      <c r="Q31" s="267"/>
      <c r="R31" s="267"/>
      <c r="S31" s="267"/>
      <c r="T31" s="267"/>
      <c r="U31" s="268"/>
      <c r="V31" s="266"/>
      <c r="W31" s="267"/>
      <c r="X31" s="267"/>
      <c r="Y31" s="267"/>
      <c r="Z31" s="267"/>
      <c r="AA31" s="268"/>
      <c r="AB31" s="284"/>
      <c r="AC31" s="285"/>
      <c r="AD31" s="285"/>
      <c r="AE31" s="285"/>
      <c r="AF31" s="285"/>
      <c r="AG31" s="286"/>
      <c r="AH31" s="275"/>
      <c r="AI31" s="276"/>
      <c r="AJ31" s="276"/>
      <c r="AK31" s="276"/>
      <c r="AL31" s="276"/>
      <c r="AM31" s="277"/>
      <c r="AN31" s="8"/>
      <c r="AO31" s="336"/>
      <c r="AP31" s="337"/>
      <c r="AQ31" s="337"/>
      <c r="AR31" s="337"/>
      <c r="AS31" s="337"/>
      <c r="AT31" s="338"/>
      <c r="AU31" s="8"/>
      <c r="AV31" s="8"/>
      <c r="AW31" s="8"/>
      <c r="AX31" s="8"/>
      <c r="AY31" s="8"/>
      <c r="AZ31" s="8"/>
      <c r="BA31" s="8"/>
      <c r="BB31" s="8"/>
      <c r="BC31" s="8"/>
      <c r="BD31" s="8"/>
      <c r="BE31" s="8"/>
      <c r="BF31" s="8"/>
      <c r="BG31" s="8"/>
      <c r="BH31" s="8"/>
      <c r="BI31" s="8"/>
      <c r="BJ31" s="8"/>
      <c r="BK31" s="8"/>
      <c r="BL31" s="8"/>
      <c r="BM31" s="8"/>
      <c r="BN31" s="8"/>
      <c r="BO31" s="8"/>
      <c r="BP31" s="8"/>
      <c r="BQ31" s="8"/>
      <c r="BR31" s="8"/>
      <c r="BS31" s="8"/>
      <c r="BT31" s="8"/>
      <c r="BU31" s="8"/>
      <c r="BV31" s="8"/>
      <c r="BW31" s="8"/>
      <c r="BX31" s="8"/>
      <c r="BY31" s="8"/>
      <c r="BZ31" s="8"/>
      <c r="CA31" s="8"/>
      <c r="CB31" s="8"/>
    </row>
    <row r="32" spans="1:80" x14ac:dyDescent="0.25">
      <c r="A32" s="8"/>
      <c r="B32" s="304"/>
      <c r="C32" s="304"/>
      <c r="D32" s="305"/>
      <c r="E32" s="297"/>
      <c r="F32" s="298"/>
      <c r="G32" s="298"/>
      <c r="H32" s="298"/>
      <c r="I32" s="298"/>
      <c r="J32" s="257"/>
      <c r="K32" s="258"/>
      <c r="L32" s="258"/>
      <c r="M32" s="258"/>
      <c r="N32" s="258"/>
      <c r="O32" s="259"/>
      <c r="P32" s="267"/>
      <c r="Q32" s="267"/>
      <c r="R32" s="267"/>
      <c r="S32" s="267"/>
      <c r="T32" s="267"/>
      <c r="U32" s="268"/>
      <c r="V32" s="266"/>
      <c r="W32" s="267"/>
      <c r="X32" s="267"/>
      <c r="Y32" s="267"/>
      <c r="Z32" s="267"/>
      <c r="AA32" s="268"/>
      <c r="AB32" s="284"/>
      <c r="AC32" s="285"/>
      <c r="AD32" s="285"/>
      <c r="AE32" s="285"/>
      <c r="AF32" s="285"/>
      <c r="AG32" s="286"/>
      <c r="AH32" s="275"/>
      <c r="AI32" s="276"/>
      <c r="AJ32" s="276"/>
      <c r="AK32" s="276"/>
      <c r="AL32" s="276"/>
      <c r="AM32" s="277"/>
      <c r="AN32" s="8"/>
      <c r="AO32" s="336"/>
      <c r="AP32" s="337"/>
      <c r="AQ32" s="337"/>
      <c r="AR32" s="337"/>
      <c r="AS32" s="337"/>
      <c r="AT32" s="338"/>
      <c r="AU32" s="8"/>
      <c r="AV32" s="8"/>
      <c r="AW32" s="8"/>
      <c r="AX32" s="8"/>
      <c r="AY32" s="8"/>
      <c r="AZ32" s="8"/>
      <c r="BA32" s="8"/>
      <c r="BB32" s="8"/>
      <c r="BC32" s="8"/>
      <c r="BD32" s="8"/>
      <c r="BE32" s="8"/>
      <c r="BF32" s="8"/>
      <c r="BG32" s="8"/>
      <c r="BH32" s="8"/>
      <c r="BI32" s="8"/>
      <c r="BJ32" s="8"/>
      <c r="BK32" s="8"/>
      <c r="BL32" s="8"/>
      <c r="BM32" s="8"/>
      <c r="BN32" s="8"/>
      <c r="BO32" s="8"/>
      <c r="BP32" s="8"/>
      <c r="BQ32" s="8"/>
      <c r="BR32" s="8"/>
      <c r="BS32" s="8"/>
      <c r="BT32" s="8"/>
      <c r="BU32" s="8"/>
      <c r="BV32" s="8"/>
      <c r="BW32" s="8"/>
      <c r="BX32" s="8"/>
      <c r="BY32" s="8"/>
      <c r="BZ32" s="8"/>
      <c r="CA32" s="8"/>
      <c r="CB32" s="8"/>
    </row>
    <row r="33" spans="1:80" x14ac:dyDescent="0.25">
      <c r="A33" s="8"/>
      <c r="B33" s="304"/>
      <c r="C33" s="304"/>
      <c r="D33" s="305"/>
      <c r="E33" s="297"/>
      <c r="F33" s="298"/>
      <c r="G33" s="298"/>
      <c r="H33" s="298"/>
      <c r="I33" s="298"/>
      <c r="J33" s="257"/>
      <c r="K33" s="258"/>
      <c r="L33" s="258"/>
      <c r="M33" s="258"/>
      <c r="N33" s="258"/>
      <c r="O33" s="259"/>
      <c r="P33" s="267"/>
      <c r="Q33" s="267"/>
      <c r="R33" s="267"/>
      <c r="S33" s="267"/>
      <c r="T33" s="267"/>
      <c r="U33" s="268"/>
      <c r="V33" s="266"/>
      <c r="W33" s="267"/>
      <c r="X33" s="267"/>
      <c r="Y33" s="267"/>
      <c r="Z33" s="267"/>
      <c r="AA33" s="268"/>
      <c r="AB33" s="284"/>
      <c r="AC33" s="285"/>
      <c r="AD33" s="285"/>
      <c r="AE33" s="285"/>
      <c r="AF33" s="285"/>
      <c r="AG33" s="286"/>
      <c r="AH33" s="275"/>
      <c r="AI33" s="276"/>
      <c r="AJ33" s="276"/>
      <c r="AK33" s="276"/>
      <c r="AL33" s="276"/>
      <c r="AM33" s="277"/>
      <c r="AN33" s="8"/>
      <c r="AO33" s="336"/>
      <c r="AP33" s="337"/>
      <c r="AQ33" s="337"/>
      <c r="AR33" s="337"/>
      <c r="AS33" s="337"/>
      <c r="AT33" s="338"/>
      <c r="AU33" s="8"/>
      <c r="AV33" s="8"/>
      <c r="AW33" s="8"/>
      <c r="AX33" s="8"/>
      <c r="AY33" s="8"/>
      <c r="AZ33" s="8"/>
      <c r="BA33" s="8"/>
      <c r="BB33" s="8"/>
      <c r="BC33" s="8"/>
      <c r="BD33" s="8"/>
      <c r="BE33" s="8"/>
      <c r="BF33" s="8"/>
      <c r="BG33" s="8"/>
      <c r="BH33" s="8"/>
      <c r="BI33" s="8"/>
      <c r="BJ33" s="8"/>
      <c r="BK33" s="8"/>
      <c r="BL33" s="8"/>
      <c r="BM33" s="8"/>
      <c r="BN33" s="8"/>
      <c r="BO33" s="8"/>
      <c r="BP33" s="8"/>
      <c r="BQ33" s="8"/>
      <c r="BR33" s="8"/>
      <c r="BS33" s="8"/>
      <c r="BT33" s="8"/>
      <c r="BU33" s="8"/>
      <c r="BV33" s="8"/>
      <c r="BW33" s="8"/>
      <c r="BX33" s="8"/>
      <c r="BY33" s="8"/>
      <c r="BZ33" s="8"/>
      <c r="CA33" s="8"/>
      <c r="CB33" s="8"/>
    </row>
    <row r="34" spans="1:80" x14ac:dyDescent="0.25">
      <c r="A34" s="8"/>
      <c r="B34" s="304"/>
      <c r="C34" s="304"/>
      <c r="D34" s="305"/>
      <c r="E34" s="297"/>
      <c r="F34" s="298"/>
      <c r="G34" s="298"/>
      <c r="H34" s="298"/>
      <c r="I34" s="298"/>
      <c r="J34" s="257"/>
      <c r="K34" s="258"/>
      <c r="L34" s="258"/>
      <c r="M34" s="258"/>
      <c r="N34" s="258"/>
      <c r="O34" s="259"/>
      <c r="P34" s="267"/>
      <c r="Q34" s="267"/>
      <c r="R34" s="267"/>
      <c r="S34" s="267"/>
      <c r="T34" s="267"/>
      <c r="U34" s="268"/>
      <c r="V34" s="266"/>
      <c r="W34" s="267"/>
      <c r="X34" s="267"/>
      <c r="Y34" s="267"/>
      <c r="Z34" s="267"/>
      <c r="AA34" s="268"/>
      <c r="AB34" s="284"/>
      <c r="AC34" s="285"/>
      <c r="AD34" s="285"/>
      <c r="AE34" s="285"/>
      <c r="AF34" s="285"/>
      <c r="AG34" s="286"/>
      <c r="AH34" s="275"/>
      <c r="AI34" s="276"/>
      <c r="AJ34" s="276"/>
      <c r="AK34" s="276"/>
      <c r="AL34" s="276"/>
      <c r="AM34" s="277"/>
      <c r="AN34" s="8"/>
      <c r="AO34" s="336"/>
      <c r="AP34" s="337"/>
      <c r="AQ34" s="337"/>
      <c r="AR34" s="337"/>
      <c r="AS34" s="337"/>
      <c r="AT34" s="338"/>
      <c r="AU34" s="8"/>
      <c r="AV34" s="8"/>
      <c r="AW34" s="8"/>
      <c r="AX34" s="8"/>
      <c r="AY34" s="8"/>
      <c r="AZ34" s="8"/>
      <c r="BA34" s="8"/>
      <c r="BB34" s="8"/>
      <c r="BC34" s="8"/>
      <c r="BD34" s="8"/>
      <c r="BE34" s="8"/>
      <c r="BF34" s="8"/>
      <c r="BG34" s="8"/>
      <c r="BH34" s="8"/>
      <c r="BI34" s="8"/>
      <c r="BJ34" s="8"/>
      <c r="BK34" s="8"/>
      <c r="BL34" s="8"/>
      <c r="BM34" s="8"/>
      <c r="BN34" s="8"/>
      <c r="BO34" s="8"/>
      <c r="BP34" s="8"/>
      <c r="BQ34" s="8"/>
      <c r="BR34" s="8"/>
      <c r="BS34" s="8"/>
      <c r="BT34" s="8"/>
      <c r="BU34" s="8"/>
      <c r="BV34" s="8"/>
      <c r="BW34" s="8"/>
      <c r="BX34" s="8"/>
      <c r="BY34" s="8"/>
      <c r="BZ34" s="8"/>
      <c r="CA34" s="8"/>
      <c r="CB34" s="8"/>
    </row>
    <row r="35" spans="1:80" x14ac:dyDescent="0.25">
      <c r="A35" s="8"/>
      <c r="B35" s="304"/>
      <c r="C35" s="304"/>
      <c r="D35" s="305"/>
      <c r="E35" s="297"/>
      <c r="F35" s="298"/>
      <c r="G35" s="298"/>
      <c r="H35" s="298"/>
      <c r="I35" s="298"/>
      <c r="J35" s="257"/>
      <c r="K35" s="258"/>
      <c r="L35" s="258"/>
      <c r="M35" s="258"/>
      <c r="N35" s="258"/>
      <c r="O35" s="259"/>
      <c r="P35" s="267"/>
      <c r="Q35" s="267"/>
      <c r="R35" s="267"/>
      <c r="S35" s="267"/>
      <c r="T35" s="267"/>
      <c r="U35" s="268"/>
      <c r="V35" s="266"/>
      <c r="W35" s="267"/>
      <c r="X35" s="267"/>
      <c r="Y35" s="267"/>
      <c r="Z35" s="267"/>
      <c r="AA35" s="268"/>
      <c r="AB35" s="284"/>
      <c r="AC35" s="285"/>
      <c r="AD35" s="285"/>
      <c r="AE35" s="285"/>
      <c r="AF35" s="285"/>
      <c r="AG35" s="286"/>
      <c r="AH35" s="275"/>
      <c r="AI35" s="276"/>
      <c r="AJ35" s="276"/>
      <c r="AK35" s="276"/>
      <c r="AL35" s="276"/>
      <c r="AM35" s="277"/>
      <c r="AN35" s="8"/>
      <c r="AO35" s="336"/>
      <c r="AP35" s="337"/>
      <c r="AQ35" s="337"/>
      <c r="AR35" s="337"/>
      <c r="AS35" s="337"/>
      <c r="AT35" s="338"/>
      <c r="AU35" s="8"/>
      <c r="AV35" s="8"/>
      <c r="AW35" s="8"/>
      <c r="AX35" s="8"/>
      <c r="AY35" s="8"/>
      <c r="AZ35" s="8"/>
      <c r="BA35" s="8"/>
      <c r="BB35" s="8"/>
      <c r="BC35" s="8"/>
      <c r="BD35" s="8"/>
      <c r="BE35" s="8"/>
      <c r="BF35" s="8"/>
      <c r="BG35" s="8"/>
      <c r="BH35" s="8"/>
      <c r="BI35" s="8"/>
      <c r="BJ35" s="8"/>
      <c r="BK35" s="8"/>
      <c r="BL35" s="8"/>
      <c r="BM35" s="8"/>
      <c r="BN35" s="8"/>
      <c r="BO35" s="8"/>
      <c r="BP35" s="8"/>
      <c r="BQ35" s="8"/>
      <c r="BR35" s="8"/>
      <c r="BS35" s="8"/>
      <c r="BT35" s="8"/>
      <c r="BU35" s="8"/>
      <c r="BV35" s="8"/>
      <c r="BW35" s="8"/>
      <c r="BX35" s="8"/>
      <c r="BY35" s="8"/>
      <c r="BZ35" s="8"/>
      <c r="CA35" s="8"/>
      <c r="CB35" s="8"/>
    </row>
    <row r="36" spans="1:80" x14ac:dyDescent="0.25">
      <c r="A36" s="8"/>
      <c r="B36" s="304"/>
      <c r="C36" s="304"/>
      <c r="D36" s="305"/>
      <c r="E36" s="297"/>
      <c r="F36" s="298"/>
      <c r="G36" s="298"/>
      <c r="H36" s="298"/>
      <c r="I36" s="298"/>
      <c r="J36" s="257"/>
      <c r="K36" s="258"/>
      <c r="L36" s="258"/>
      <c r="M36" s="258"/>
      <c r="N36" s="258"/>
      <c r="O36" s="259"/>
      <c r="P36" s="267"/>
      <c r="Q36" s="267"/>
      <c r="R36" s="267"/>
      <c r="S36" s="267"/>
      <c r="T36" s="267"/>
      <c r="U36" s="268"/>
      <c r="V36" s="266"/>
      <c r="W36" s="267"/>
      <c r="X36" s="267"/>
      <c r="Y36" s="267"/>
      <c r="Z36" s="267"/>
      <c r="AA36" s="268"/>
      <c r="AB36" s="284"/>
      <c r="AC36" s="285"/>
      <c r="AD36" s="285"/>
      <c r="AE36" s="285"/>
      <c r="AF36" s="285"/>
      <c r="AG36" s="286"/>
      <c r="AH36" s="275"/>
      <c r="AI36" s="276"/>
      <c r="AJ36" s="276"/>
      <c r="AK36" s="276"/>
      <c r="AL36" s="276"/>
      <c r="AM36" s="277"/>
      <c r="AN36" s="8"/>
      <c r="AO36" s="336"/>
      <c r="AP36" s="337"/>
      <c r="AQ36" s="337"/>
      <c r="AR36" s="337"/>
      <c r="AS36" s="337"/>
      <c r="AT36" s="338"/>
      <c r="AU36" s="8"/>
      <c r="AV36" s="8"/>
      <c r="AW36" s="8"/>
      <c r="AX36" s="8"/>
      <c r="AY36" s="8"/>
      <c r="AZ36" s="8"/>
      <c r="BA36" s="8"/>
      <c r="BB36" s="8"/>
      <c r="BC36" s="8"/>
      <c r="BD36" s="8"/>
      <c r="BE36" s="8"/>
      <c r="BF36" s="8"/>
      <c r="BG36" s="8"/>
      <c r="BH36" s="8"/>
      <c r="BI36" s="8"/>
      <c r="BJ36" s="8"/>
      <c r="BK36" s="8"/>
      <c r="BL36" s="8"/>
      <c r="BM36" s="8"/>
      <c r="BN36" s="8"/>
      <c r="BO36" s="8"/>
      <c r="BP36" s="8"/>
      <c r="BQ36" s="8"/>
      <c r="BR36" s="8"/>
      <c r="BS36" s="8"/>
      <c r="BT36" s="8"/>
      <c r="BU36" s="8"/>
      <c r="BV36" s="8"/>
      <c r="BW36" s="8"/>
      <c r="BX36" s="8"/>
      <c r="BY36" s="8"/>
      <c r="BZ36" s="8"/>
      <c r="CA36" s="8"/>
      <c r="CB36" s="8"/>
    </row>
    <row r="37" spans="1:80" ht="15.75" thickBot="1" x14ac:dyDescent="0.3">
      <c r="A37" s="8"/>
      <c r="B37" s="304"/>
      <c r="C37" s="304"/>
      <c r="D37" s="305"/>
      <c r="E37" s="300"/>
      <c r="F37" s="301"/>
      <c r="G37" s="301"/>
      <c r="H37" s="301"/>
      <c r="I37" s="301"/>
      <c r="J37" s="260"/>
      <c r="K37" s="261"/>
      <c r="L37" s="261"/>
      <c r="M37" s="261"/>
      <c r="N37" s="261"/>
      <c r="O37" s="262"/>
      <c r="P37" s="270"/>
      <c r="Q37" s="270"/>
      <c r="R37" s="270"/>
      <c r="S37" s="270"/>
      <c r="T37" s="270"/>
      <c r="U37" s="271"/>
      <c r="V37" s="269"/>
      <c r="W37" s="270"/>
      <c r="X37" s="270"/>
      <c r="Y37" s="270"/>
      <c r="Z37" s="270"/>
      <c r="AA37" s="271"/>
      <c r="AB37" s="287"/>
      <c r="AC37" s="288"/>
      <c r="AD37" s="288"/>
      <c r="AE37" s="288"/>
      <c r="AF37" s="288"/>
      <c r="AG37" s="289"/>
      <c r="AH37" s="278"/>
      <c r="AI37" s="279"/>
      <c r="AJ37" s="279"/>
      <c r="AK37" s="279"/>
      <c r="AL37" s="279"/>
      <c r="AM37" s="280"/>
      <c r="AN37" s="8"/>
      <c r="AO37" s="339"/>
      <c r="AP37" s="340"/>
      <c r="AQ37" s="340"/>
      <c r="AR37" s="340"/>
      <c r="AS37" s="340"/>
      <c r="AT37" s="341"/>
      <c r="AU37" s="8"/>
      <c r="AV37" s="8"/>
      <c r="AW37" s="8"/>
      <c r="AX37" s="8"/>
      <c r="AY37" s="8"/>
      <c r="AZ37" s="8"/>
      <c r="BA37" s="8"/>
      <c r="BB37" s="8"/>
      <c r="BC37" s="8"/>
      <c r="BD37" s="8"/>
      <c r="BE37" s="8"/>
      <c r="BF37" s="8"/>
      <c r="BG37" s="8"/>
      <c r="BH37" s="8"/>
      <c r="BI37" s="8"/>
      <c r="BJ37" s="8"/>
      <c r="BK37" s="8"/>
      <c r="BL37" s="8"/>
      <c r="BM37" s="8"/>
      <c r="BN37" s="8"/>
      <c r="BO37" s="8"/>
      <c r="BP37" s="8"/>
      <c r="BQ37" s="8"/>
      <c r="BR37" s="8"/>
      <c r="BS37" s="8"/>
      <c r="BT37" s="8"/>
      <c r="BU37" s="8"/>
      <c r="BV37" s="8"/>
      <c r="BW37" s="8"/>
      <c r="BX37" s="8"/>
      <c r="BY37" s="8"/>
      <c r="BZ37" s="8"/>
      <c r="CA37" s="8"/>
      <c r="CB37" s="8"/>
    </row>
    <row r="38" spans="1:80" x14ac:dyDescent="0.25">
      <c r="A38" s="8"/>
      <c r="B38" s="304"/>
      <c r="C38" s="304"/>
      <c r="D38" s="305"/>
      <c r="E38" s="294" t="s">
        <v>246</v>
      </c>
      <c r="F38" s="295"/>
      <c r="G38" s="295"/>
      <c r="H38" s="295"/>
      <c r="I38" s="296"/>
      <c r="J38" s="263"/>
      <c r="K38" s="264"/>
      <c r="L38" s="264"/>
      <c r="M38" s="264"/>
      <c r="N38" s="264"/>
      <c r="O38" s="265"/>
      <c r="P38" s="263"/>
      <c r="Q38" s="264"/>
      <c r="R38" s="264"/>
      <c r="S38" s="264"/>
      <c r="T38" s="264"/>
      <c r="U38" s="265"/>
      <c r="V38" s="272"/>
      <c r="W38" s="273"/>
      <c r="X38" s="273"/>
      <c r="Y38" s="273"/>
      <c r="Z38" s="273"/>
      <c r="AA38" s="274"/>
      <c r="AB38" s="290"/>
      <c r="AC38" s="291"/>
      <c r="AD38" s="291"/>
      <c r="AE38" s="291"/>
      <c r="AF38" s="291"/>
      <c r="AG38" s="292"/>
      <c r="AH38" s="281"/>
      <c r="AI38" s="282"/>
      <c r="AJ38" s="282"/>
      <c r="AK38" s="282"/>
      <c r="AL38" s="282"/>
      <c r="AM38" s="283"/>
      <c r="AN38" s="8"/>
      <c r="AO38" s="8"/>
      <c r="AP38" s="8"/>
      <c r="AQ38" s="8"/>
      <c r="AR38" s="8"/>
      <c r="AS38" s="8"/>
      <c r="AT38" s="8"/>
      <c r="AU38" s="8"/>
      <c r="AV38" s="8"/>
      <c r="AW38" s="8"/>
      <c r="AX38" s="8"/>
      <c r="AY38" s="8"/>
      <c r="AZ38" s="8"/>
      <c r="BA38" s="8"/>
      <c r="BB38" s="8"/>
      <c r="BC38" s="8"/>
      <c r="BD38" s="8"/>
      <c r="BE38" s="8"/>
      <c r="BF38" s="8"/>
      <c r="BG38" s="8"/>
      <c r="BH38" s="8"/>
      <c r="BI38" s="8"/>
      <c r="BJ38" s="8"/>
      <c r="BK38" s="8"/>
      <c r="BL38" s="8"/>
      <c r="BM38" s="8"/>
      <c r="BN38" s="8"/>
      <c r="BO38" s="8"/>
      <c r="BP38" s="8"/>
      <c r="BQ38" s="8"/>
      <c r="BR38" s="8"/>
      <c r="BS38" s="8"/>
      <c r="BT38" s="8"/>
      <c r="BU38" s="8"/>
      <c r="BV38" s="8"/>
      <c r="BW38" s="8"/>
      <c r="BX38" s="8"/>
      <c r="BY38" s="8"/>
      <c r="BZ38" s="8"/>
      <c r="CA38" s="8"/>
      <c r="CB38" s="8"/>
    </row>
    <row r="39" spans="1:80" x14ac:dyDescent="0.25">
      <c r="A39" s="8"/>
      <c r="B39" s="304"/>
      <c r="C39" s="304"/>
      <c r="D39" s="305"/>
      <c r="E39" s="297"/>
      <c r="F39" s="298"/>
      <c r="G39" s="298"/>
      <c r="H39" s="298"/>
      <c r="I39" s="299"/>
      <c r="J39" s="257"/>
      <c r="K39" s="258"/>
      <c r="L39" s="258"/>
      <c r="M39" s="258"/>
      <c r="N39" s="258"/>
      <c r="O39" s="259"/>
      <c r="P39" s="257"/>
      <c r="Q39" s="258"/>
      <c r="R39" s="258"/>
      <c r="S39" s="258"/>
      <c r="T39" s="258"/>
      <c r="U39" s="259"/>
      <c r="V39" s="266"/>
      <c r="W39" s="267"/>
      <c r="X39" s="267"/>
      <c r="Y39" s="267"/>
      <c r="Z39" s="267"/>
      <c r="AA39" s="268"/>
      <c r="AB39" s="284"/>
      <c r="AC39" s="285"/>
      <c r="AD39" s="285"/>
      <c r="AE39" s="285"/>
      <c r="AF39" s="285"/>
      <c r="AG39" s="286"/>
      <c r="AH39" s="275"/>
      <c r="AI39" s="276"/>
      <c r="AJ39" s="276"/>
      <c r="AK39" s="276"/>
      <c r="AL39" s="276"/>
      <c r="AM39" s="277"/>
      <c r="AN39" s="8"/>
      <c r="AO39" s="8"/>
      <c r="AP39" s="8"/>
      <c r="AQ39" s="8"/>
      <c r="AR39" s="8"/>
      <c r="AS39" s="8"/>
      <c r="AT39" s="8"/>
      <c r="AU39" s="8"/>
      <c r="AV39" s="8"/>
      <c r="AW39" s="8"/>
      <c r="AX39" s="8"/>
      <c r="AY39" s="8"/>
      <c r="AZ39" s="8"/>
      <c r="BA39" s="8"/>
      <c r="BB39" s="8"/>
      <c r="BC39" s="8"/>
      <c r="BD39" s="8"/>
      <c r="BE39" s="8"/>
      <c r="BF39" s="8"/>
      <c r="BG39" s="8"/>
      <c r="BH39" s="8"/>
      <c r="BI39" s="8"/>
      <c r="BJ39" s="8"/>
      <c r="BK39" s="8"/>
      <c r="BL39" s="8"/>
      <c r="BM39" s="8"/>
      <c r="BN39" s="8"/>
      <c r="BO39" s="8"/>
      <c r="BP39" s="8"/>
      <c r="BQ39" s="8"/>
      <c r="BR39" s="8"/>
      <c r="BS39" s="8"/>
      <c r="BT39" s="8"/>
      <c r="BU39" s="8"/>
      <c r="BV39" s="8"/>
      <c r="BW39" s="8"/>
      <c r="BX39" s="8"/>
      <c r="BY39" s="8"/>
      <c r="BZ39" s="8"/>
      <c r="CA39" s="8"/>
      <c r="CB39" s="8"/>
    </row>
    <row r="40" spans="1:80" x14ac:dyDescent="0.25">
      <c r="A40" s="8"/>
      <c r="B40" s="304"/>
      <c r="C40" s="304"/>
      <c r="D40" s="305"/>
      <c r="E40" s="297"/>
      <c r="F40" s="298"/>
      <c r="G40" s="298"/>
      <c r="H40" s="298"/>
      <c r="I40" s="299"/>
      <c r="J40" s="257"/>
      <c r="K40" s="258"/>
      <c r="L40" s="258"/>
      <c r="M40" s="258"/>
      <c r="N40" s="258"/>
      <c r="O40" s="259"/>
      <c r="P40" s="257"/>
      <c r="Q40" s="258"/>
      <c r="R40" s="258"/>
      <c r="S40" s="258"/>
      <c r="T40" s="258"/>
      <c r="U40" s="259"/>
      <c r="V40" s="266"/>
      <c r="W40" s="267"/>
      <c r="X40" s="267"/>
      <c r="Y40" s="267"/>
      <c r="Z40" s="267"/>
      <c r="AA40" s="268"/>
      <c r="AB40" s="284"/>
      <c r="AC40" s="285"/>
      <c r="AD40" s="285"/>
      <c r="AE40" s="285"/>
      <c r="AF40" s="285"/>
      <c r="AG40" s="286"/>
      <c r="AH40" s="275"/>
      <c r="AI40" s="276"/>
      <c r="AJ40" s="276"/>
      <c r="AK40" s="276"/>
      <c r="AL40" s="276"/>
      <c r="AM40" s="277"/>
      <c r="AN40" s="8"/>
      <c r="AO40" s="8"/>
      <c r="AP40" s="8"/>
      <c r="AQ40" s="8"/>
      <c r="AR40" s="8"/>
      <c r="AS40" s="8"/>
      <c r="AT40" s="8"/>
      <c r="AU40" s="8"/>
      <c r="AV40" s="8"/>
      <c r="AW40" s="8"/>
      <c r="AX40" s="8"/>
      <c r="AY40" s="8"/>
      <c r="AZ40" s="8"/>
      <c r="BA40" s="8"/>
      <c r="BB40" s="8"/>
      <c r="BC40" s="8"/>
      <c r="BD40" s="8"/>
      <c r="BE40" s="8"/>
      <c r="BF40" s="8"/>
      <c r="BG40" s="8"/>
      <c r="BH40" s="8"/>
      <c r="BI40" s="8"/>
      <c r="BJ40" s="8"/>
      <c r="BK40" s="8"/>
      <c r="BL40" s="8"/>
      <c r="BM40" s="8"/>
      <c r="BN40" s="8"/>
      <c r="BO40" s="8"/>
      <c r="BP40" s="8"/>
      <c r="BQ40" s="8"/>
      <c r="BR40" s="8"/>
      <c r="BS40" s="8"/>
      <c r="BT40" s="8"/>
      <c r="BU40" s="8"/>
      <c r="BV40" s="8"/>
      <c r="BW40" s="8"/>
      <c r="BX40" s="8"/>
      <c r="BY40" s="8"/>
      <c r="BZ40" s="8"/>
      <c r="CA40" s="8"/>
      <c r="CB40" s="8"/>
    </row>
    <row r="41" spans="1:80" x14ac:dyDescent="0.25">
      <c r="A41" s="8"/>
      <c r="B41" s="304"/>
      <c r="C41" s="304"/>
      <c r="D41" s="305"/>
      <c r="E41" s="297"/>
      <c r="F41" s="298"/>
      <c r="G41" s="298"/>
      <c r="H41" s="298"/>
      <c r="I41" s="299"/>
      <c r="J41" s="257"/>
      <c r="K41" s="258"/>
      <c r="L41" s="258"/>
      <c r="M41" s="258"/>
      <c r="N41" s="258"/>
      <c r="O41" s="259"/>
      <c r="P41" s="257"/>
      <c r="Q41" s="258"/>
      <c r="R41" s="258"/>
      <c r="S41" s="258"/>
      <c r="T41" s="258"/>
      <c r="U41" s="259"/>
      <c r="V41" s="266"/>
      <c r="W41" s="267"/>
      <c r="X41" s="267"/>
      <c r="Y41" s="267"/>
      <c r="Z41" s="267"/>
      <c r="AA41" s="268"/>
      <c r="AB41" s="284"/>
      <c r="AC41" s="285"/>
      <c r="AD41" s="285"/>
      <c r="AE41" s="285"/>
      <c r="AF41" s="285"/>
      <c r="AG41" s="286"/>
      <c r="AH41" s="275"/>
      <c r="AI41" s="276"/>
      <c r="AJ41" s="276"/>
      <c r="AK41" s="276"/>
      <c r="AL41" s="276"/>
      <c r="AM41" s="277"/>
      <c r="AN41" s="8"/>
      <c r="AO41" s="8"/>
      <c r="AP41" s="8"/>
      <c r="AQ41" s="8"/>
      <c r="AR41" s="8"/>
      <c r="AS41" s="8"/>
      <c r="AT41" s="8"/>
      <c r="AU41" s="8"/>
      <c r="AV41" s="8"/>
      <c r="AW41" s="8"/>
      <c r="AX41" s="8"/>
      <c r="AY41" s="8"/>
      <c r="AZ41" s="8"/>
      <c r="BA41" s="8"/>
      <c r="BB41" s="8"/>
      <c r="BC41" s="8"/>
      <c r="BD41" s="8"/>
      <c r="BE41" s="8"/>
      <c r="BF41" s="8"/>
      <c r="BG41" s="8"/>
      <c r="BH41" s="8"/>
      <c r="BI41" s="8"/>
      <c r="BJ41" s="8"/>
      <c r="BK41" s="8"/>
      <c r="BL41" s="8"/>
      <c r="BM41" s="8"/>
      <c r="BN41" s="8"/>
      <c r="BO41" s="8"/>
      <c r="BP41" s="8"/>
      <c r="BQ41" s="8"/>
      <c r="BR41" s="8"/>
      <c r="BS41" s="8"/>
      <c r="BT41" s="8"/>
      <c r="BU41" s="8"/>
      <c r="BV41" s="8"/>
      <c r="BW41" s="8"/>
      <c r="BX41" s="8"/>
      <c r="BY41" s="8"/>
      <c r="BZ41" s="8"/>
      <c r="CA41" s="8"/>
      <c r="CB41" s="8"/>
    </row>
    <row r="42" spans="1:80" x14ac:dyDescent="0.25">
      <c r="A42" s="8"/>
      <c r="B42" s="304"/>
      <c r="C42" s="304"/>
      <c r="D42" s="305"/>
      <c r="E42" s="297"/>
      <c r="F42" s="298"/>
      <c r="G42" s="298"/>
      <c r="H42" s="298"/>
      <c r="I42" s="299"/>
      <c r="J42" s="257"/>
      <c r="K42" s="258"/>
      <c r="L42" s="258"/>
      <c r="M42" s="258"/>
      <c r="N42" s="258"/>
      <c r="O42" s="259"/>
      <c r="P42" s="257"/>
      <c r="Q42" s="258"/>
      <c r="R42" s="258"/>
      <c r="S42" s="258"/>
      <c r="T42" s="258"/>
      <c r="U42" s="259"/>
      <c r="V42" s="266"/>
      <c r="W42" s="267"/>
      <c r="X42" s="267"/>
      <c r="Y42" s="267"/>
      <c r="Z42" s="267"/>
      <c r="AA42" s="268"/>
      <c r="AB42" s="284"/>
      <c r="AC42" s="285"/>
      <c r="AD42" s="285"/>
      <c r="AE42" s="285"/>
      <c r="AF42" s="285"/>
      <c r="AG42" s="286"/>
      <c r="AH42" s="275"/>
      <c r="AI42" s="276"/>
      <c r="AJ42" s="276"/>
      <c r="AK42" s="276"/>
      <c r="AL42" s="276"/>
      <c r="AM42" s="277"/>
      <c r="AN42" s="8"/>
      <c r="AO42" s="8"/>
      <c r="AP42" s="8"/>
      <c r="AQ42" s="8"/>
      <c r="AR42" s="8"/>
      <c r="AS42" s="8"/>
      <c r="AT42" s="8"/>
      <c r="AU42" s="8"/>
      <c r="AV42" s="8"/>
      <c r="AW42" s="8"/>
      <c r="AX42" s="8"/>
      <c r="AY42" s="8"/>
      <c r="AZ42" s="8"/>
      <c r="BA42" s="8"/>
      <c r="BB42" s="8"/>
      <c r="BC42" s="8"/>
      <c r="BD42" s="8"/>
      <c r="BE42" s="8"/>
      <c r="BF42" s="8"/>
      <c r="BG42" s="8"/>
      <c r="BH42" s="8"/>
      <c r="BI42" s="8"/>
      <c r="BJ42" s="8"/>
      <c r="BK42" s="8"/>
      <c r="BL42" s="8"/>
      <c r="BM42" s="8"/>
      <c r="BN42" s="8"/>
      <c r="BO42" s="8"/>
      <c r="BP42" s="8"/>
      <c r="BQ42" s="8"/>
      <c r="BR42" s="8"/>
      <c r="BS42" s="8"/>
      <c r="BT42" s="8"/>
      <c r="BU42" s="8"/>
      <c r="BV42" s="8"/>
      <c r="BW42" s="8"/>
      <c r="BX42" s="8"/>
      <c r="BY42" s="8"/>
      <c r="BZ42" s="8"/>
      <c r="CA42" s="8"/>
      <c r="CB42" s="8"/>
    </row>
    <row r="43" spans="1:80" x14ac:dyDescent="0.25">
      <c r="A43" s="8"/>
      <c r="B43" s="304"/>
      <c r="C43" s="304"/>
      <c r="D43" s="305"/>
      <c r="E43" s="297"/>
      <c r="F43" s="298"/>
      <c r="G43" s="298"/>
      <c r="H43" s="298"/>
      <c r="I43" s="299"/>
      <c r="J43" s="257"/>
      <c r="K43" s="258"/>
      <c r="L43" s="258"/>
      <c r="M43" s="258"/>
      <c r="N43" s="258"/>
      <c r="O43" s="259"/>
      <c r="P43" s="257"/>
      <c r="Q43" s="258"/>
      <c r="R43" s="258"/>
      <c r="S43" s="258"/>
      <c r="T43" s="258"/>
      <c r="U43" s="259"/>
      <c r="V43" s="266"/>
      <c r="W43" s="267"/>
      <c r="X43" s="267"/>
      <c r="Y43" s="267"/>
      <c r="Z43" s="267"/>
      <c r="AA43" s="268"/>
      <c r="AB43" s="284"/>
      <c r="AC43" s="285"/>
      <c r="AD43" s="285"/>
      <c r="AE43" s="285"/>
      <c r="AF43" s="285"/>
      <c r="AG43" s="286"/>
      <c r="AH43" s="275"/>
      <c r="AI43" s="276"/>
      <c r="AJ43" s="276"/>
      <c r="AK43" s="276"/>
      <c r="AL43" s="276"/>
      <c r="AM43" s="277"/>
      <c r="AN43" s="8"/>
      <c r="AO43" s="8"/>
      <c r="AP43" s="8"/>
      <c r="AQ43" s="8"/>
      <c r="AR43" s="8"/>
      <c r="AS43" s="8"/>
      <c r="AT43" s="8"/>
      <c r="AU43" s="8"/>
      <c r="AV43" s="8"/>
      <c r="AW43" s="8"/>
      <c r="AX43" s="8"/>
      <c r="AY43" s="8"/>
      <c r="AZ43" s="8"/>
      <c r="BA43" s="8"/>
      <c r="BB43" s="8"/>
      <c r="BC43" s="8"/>
      <c r="BD43" s="8"/>
      <c r="BE43" s="8"/>
      <c r="BF43" s="8"/>
      <c r="BG43" s="8"/>
      <c r="BH43" s="8"/>
      <c r="BI43" s="8"/>
      <c r="BJ43" s="8"/>
      <c r="BK43" s="8"/>
      <c r="BL43" s="8"/>
      <c r="BM43" s="8"/>
      <c r="BN43" s="8"/>
      <c r="BO43" s="8"/>
      <c r="BP43" s="8"/>
      <c r="BQ43" s="8"/>
      <c r="BR43" s="8"/>
      <c r="BS43" s="8"/>
      <c r="BT43" s="8"/>
      <c r="BU43" s="8"/>
      <c r="BV43" s="8"/>
      <c r="BW43" s="8"/>
      <c r="BX43" s="8"/>
      <c r="BY43" s="8"/>
      <c r="BZ43" s="8"/>
      <c r="CA43" s="8"/>
      <c r="CB43" s="8"/>
    </row>
    <row r="44" spans="1:80" x14ac:dyDescent="0.25">
      <c r="A44" s="8"/>
      <c r="B44" s="304"/>
      <c r="C44" s="304"/>
      <c r="D44" s="305"/>
      <c r="E44" s="297"/>
      <c r="F44" s="298"/>
      <c r="G44" s="298"/>
      <c r="H44" s="298"/>
      <c r="I44" s="299"/>
      <c r="J44" s="257"/>
      <c r="K44" s="258"/>
      <c r="L44" s="258"/>
      <c r="M44" s="258"/>
      <c r="N44" s="258"/>
      <c r="O44" s="259"/>
      <c r="P44" s="257"/>
      <c r="Q44" s="258"/>
      <c r="R44" s="258"/>
      <c r="S44" s="258"/>
      <c r="T44" s="258"/>
      <c r="U44" s="259"/>
      <c r="V44" s="266"/>
      <c r="W44" s="267"/>
      <c r="X44" s="267"/>
      <c r="Y44" s="267"/>
      <c r="Z44" s="267"/>
      <c r="AA44" s="268"/>
      <c r="AB44" s="284"/>
      <c r="AC44" s="285"/>
      <c r="AD44" s="285"/>
      <c r="AE44" s="285"/>
      <c r="AF44" s="285"/>
      <c r="AG44" s="286"/>
      <c r="AH44" s="275"/>
      <c r="AI44" s="276"/>
      <c r="AJ44" s="276"/>
      <c r="AK44" s="276"/>
      <c r="AL44" s="276"/>
      <c r="AM44" s="277"/>
      <c r="AN44" s="8"/>
      <c r="AO44" s="8"/>
      <c r="AP44" s="8"/>
      <c r="AQ44" s="8"/>
      <c r="AR44" s="8"/>
      <c r="AS44" s="8"/>
      <c r="AT44" s="8"/>
      <c r="AU44" s="8"/>
      <c r="AV44" s="8"/>
      <c r="AW44" s="8"/>
      <c r="AX44" s="8"/>
      <c r="AY44" s="8"/>
      <c r="AZ44" s="8"/>
      <c r="BA44" s="8"/>
      <c r="BB44" s="8"/>
      <c r="BC44" s="8"/>
      <c r="BD44" s="8"/>
      <c r="BE44" s="8"/>
      <c r="BF44" s="8"/>
      <c r="BG44" s="8"/>
      <c r="BH44" s="8"/>
      <c r="BI44" s="8"/>
      <c r="BJ44" s="8"/>
      <c r="BK44" s="8"/>
      <c r="BL44" s="8"/>
      <c r="BM44" s="8"/>
      <c r="BN44" s="8"/>
      <c r="BO44" s="8"/>
      <c r="BP44" s="8"/>
      <c r="BQ44" s="8"/>
      <c r="BR44" s="8"/>
      <c r="BS44" s="8"/>
      <c r="BT44" s="8"/>
      <c r="BU44" s="8"/>
      <c r="BV44" s="8"/>
      <c r="BW44" s="8"/>
      <c r="BX44" s="8"/>
      <c r="BY44" s="8"/>
      <c r="BZ44" s="8"/>
      <c r="CA44" s="8"/>
      <c r="CB44" s="8"/>
    </row>
    <row r="45" spans="1:80" ht="15.75" thickBot="1" x14ac:dyDescent="0.3">
      <c r="A45" s="8"/>
      <c r="B45" s="304"/>
      <c r="C45" s="304"/>
      <c r="D45" s="305"/>
      <c r="E45" s="300"/>
      <c r="F45" s="301"/>
      <c r="G45" s="301"/>
      <c r="H45" s="301"/>
      <c r="I45" s="302"/>
      <c r="J45" s="260"/>
      <c r="K45" s="261"/>
      <c r="L45" s="261"/>
      <c r="M45" s="261"/>
      <c r="N45" s="261"/>
      <c r="O45" s="262"/>
      <c r="P45" s="260"/>
      <c r="Q45" s="261"/>
      <c r="R45" s="261"/>
      <c r="S45" s="261"/>
      <c r="T45" s="261"/>
      <c r="U45" s="262"/>
      <c r="V45" s="269"/>
      <c r="W45" s="270"/>
      <c r="X45" s="270"/>
      <c r="Y45" s="270"/>
      <c r="Z45" s="270"/>
      <c r="AA45" s="271"/>
      <c r="AB45" s="287"/>
      <c r="AC45" s="288"/>
      <c r="AD45" s="288"/>
      <c r="AE45" s="288"/>
      <c r="AF45" s="288"/>
      <c r="AG45" s="289"/>
      <c r="AH45" s="278"/>
      <c r="AI45" s="279"/>
      <c r="AJ45" s="279"/>
      <c r="AK45" s="279"/>
      <c r="AL45" s="279"/>
      <c r="AM45" s="280"/>
      <c r="AN45" s="8"/>
      <c r="AO45" s="8"/>
      <c r="AP45" s="8"/>
      <c r="AQ45" s="8"/>
      <c r="AR45" s="8"/>
      <c r="AS45" s="8"/>
      <c r="AT45" s="8"/>
      <c r="AU45" s="8"/>
      <c r="AV45" s="8"/>
      <c r="AW45" s="8"/>
      <c r="AX45" s="8"/>
      <c r="AY45" s="8"/>
      <c r="AZ45" s="8"/>
      <c r="BA45" s="8"/>
      <c r="BB45" s="8"/>
      <c r="BC45" s="8"/>
      <c r="BD45" s="8"/>
      <c r="BE45" s="8"/>
      <c r="BF45" s="8"/>
      <c r="BG45" s="8"/>
      <c r="BH45" s="8"/>
      <c r="BI45" s="8"/>
      <c r="BJ45" s="8"/>
      <c r="BK45" s="8"/>
      <c r="BL45" s="8"/>
      <c r="BM45" s="8"/>
      <c r="BN45" s="8"/>
      <c r="BO45" s="8"/>
      <c r="BP45" s="8"/>
      <c r="BQ45" s="8"/>
      <c r="BR45" s="8"/>
      <c r="BS45" s="8"/>
      <c r="BT45" s="8"/>
      <c r="BU45" s="8"/>
      <c r="BV45" s="8"/>
      <c r="BW45" s="8"/>
      <c r="BX45" s="8"/>
      <c r="BY45" s="8"/>
      <c r="BZ45" s="8"/>
      <c r="CA45" s="8"/>
      <c r="CB45" s="8"/>
    </row>
    <row r="46" spans="1:80" x14ac:dyDescent="0.25">
      <c r="A46" s="8"/>
      <c r="B46" s="8"/>
      <c r="C46" s="8"/>
      <c r="D46" s="8"/>
      <c r="E46" s="8"/>
      <c r="F46" s="8"/>
      <c r="G46" s="8"/>
      <c r="H46" s="8"/>
      <c r="I46" s="8"/>
      <c r="J46" s="294" t="s">
        <v>247</v>
      </c>
      <c r="K46" s="295"/>
      <c r="L46" s="295"/>
      <c r="M46" s="295"/>
      <c r="N46" s="295"/>
      <c r="O46" s="296"/>
      <c r="P46" s="294" t="s">
        <v>248</v>
      </c>
      <c r="Q46" s="295"/>
      <c r="R46" s="295"/>
      <c r="S46" s="295"/>
      <c r="T46" s="295"/>
      <c r="U46" s="296"/>
      <c r="V46" s="294" t="s">
        <v>249</v>
      </c>
      <c r="W46" s="295"/>
      <c r="X46" s="295"/>
      <c r="Y46" s="295"/>
      <c r="Z46" s="295"/>
      <c r="AA46" s="296"/>
      <c r="AB46" s="294" t="s">
        <v>250</v>
      </c>
      <c r="AC46" s="303"/>
      <c r="AD46" s="295"/>
      <c r="AE46" s="295"/>
      <c r="AF46" s="295"/>
      <c r="AG46" s="296"/>
      <c r="AH46" s="294" t="s">
        <v>251</v>
      </c>
      <c r="AI46" s="295"/>
      <c r="AJ46" s="295"/>
      <c r="AK46" s="295"/>
      <c r="AL46" s="295"/>
      <c r="AM46" s="296"/>
      <c r="AN46" s="8"/>
      <c r="AO46" s="8"/>
      <c r="AP46" s="8"/>
      <c r="AQ46" s="8"/>
      <c r="AR46" s="8"/>
      <c r="AS46" s="8"/>
      <c r="AT46" s="8"/>
      <c r="AU46" s="8"/>
      <c r="AV46" s="8"/>
      <c r="AW46" s="8"/>
      <c r="AX46" s="8"/>
      <c r="AY46" s="8"/>
      <c r="AZ46" s="8"/>
      <c r="BA46" s="8"/>
      <c r="BB46" s="8"/>
      <c r="BC46" s="8"/>
      <c r="BD46" s="8"/>
      <c r="BE46" s="8"/>
      <c r="BF46" s="8"/>
      <c r="BG46" s="8"/>
      <c r="BH46" s="8"/>
      <c r="BI46" s="8"/>
      <c r="BJ46" s="8"/>
      <c r="BK46" s="8"/>
      <c r="BL46" s="8"/>
      <c r="BM46" s="8"/>
      <c r="BN46" s="8"/>
      <c r="BO46" s="8"/>
      <c r="BP46" s="8"/>
      <c r="BQ46" s="8"/>
      <c r="BR46" s="8"/>
      <c r="BS46" s="8"/>
      <c r="BT46" s="8"/>
      <c r="BU46" s="8"/>
      <c r="BV46" s="8"/>
      <c r="BW46" s="8"/>
      <c r="BX46" s="8"/>
      <c r="BY46" s="8"/>
      <c r="BZ46" s="8"/>
      <c r="CA46" s="8"/>
      <c r="CB46" s="8"/>
    </row>
    <row r="47" spans="1:80" x14ac:dyDescent="0.25">
      <c r="A47" s="8"/>
      <c r="B47" s="8"/>
      <c r="C47" s="8"/>
      <c r="D47" s="8"/>
      <c r="E47" s="8"/>
      <c r="F47" s="8"/>
      <c r="G47" s="8"/>
      <c r="H47" s="8"/>
      <c r="I47" s="8"/>
      <c r="J47" s="297"/>
      <c r="K47" s="298"/>
      <c r="L47" s="298"/>
      <c r="M47" s="298"/>
      <c r="N47" s="298"/>
      <c r="O47" s="299"/>
      <c r="P47" s="297"/>
      <c r="Q47" s="298"/>
      <c r="R47" s="298"/>
      <c r="S47" s="298"/>
      <c r="T47" s="298"/>
      <c r="U47" s="299"/>
      <c r="V47" s="297"/>
      <c r="W47" s="298"/>
      <c r="X47" s="298"/>
      <c r="Y47" s="298"/>
      <c r="Z47" s="298"/>
      <c r="AA47" s="299"/>
      <c r="AB47" s="297"/>
      <c r="AC47" s="298"/>
      <c r="AD47" s="298"/>
      <c r="AE47" s="298"/>
      <c r="AF47" s="298"/>
      <c r="AG47" s="299"/>
      <c r="AH47" s="297"/>
      <c r="AI47" s="298"/>
      <c r="AJ47" s="298"/>
      <c r="AK47" s="298"/>
      <c r="AL47" s="298"/>
      <c r="AM47" s="299"/>
      <c r="AN47" s="8"/>
      <c r="AO47" s="8"/>
      <c r="AP47" s="8"/>
      <c r="AQ47" s="8"/>
      <c r="AR47" s="8"/>
      <c r="AS47" s="8"/>
      <c r="AT47" s="8"/>
      <c r="AU47" s="8"/>
      <c r="AV47" s="8"/>
      <c r="AW47" s="8"/>
      <c r="AX47" s="8"/>
      <c r="AY47" s="8"/>
      <c r="AZ47" s="8"/>
      <c r="BA47" s="8"/>
      <c r="BB47" s="8"/>
      <c r="BC47" s="8"/>
      <c r="BD47" s="8"/>
      <c r="BE47" s="8"/>
      <c r="BF47" s="8"/>
      <c r="BG47" s="8"/>
      <c r="BH47" s="8"/>
      <c r="BI47" s="8"/>
      <c r="BJ47" s="8"/>
      <c r="BK47" s="8"/>
      <c r="BL47" s="8"/>
      <c r="BM47" s="8"/>
      <c r="BN47" s="8"/>
      <c r="BO47" s="8"/>
      <c r="BP47" s="8"/>
      <c r="BQ47" s="8"/>
      <c r="BR47" s="8"/>
      <c r="BS47" s="8"/>
      <c r="BT47" s="8"/>
      <c r="BU47" s="8"/>
      <c r="BV47" s="8"/>
      <c r="BW47" s="8"/>
      <c r="BX47" s="8"/>
      <c r="BY47" s="8"/>
      <c r="BZ47" s="8"/>
      <c r="CA47" s="8"/>
      <c r="CB47" s="8"/>
    </row>
    <row r="48" spans="1:80" x14ac:dyDescent="0.25">
      <c r="A48" s="8"/>
      <c r="B48" s="8"/>
      <c r="C48" s="8"/>
      <c r="D48" s="8"/>
      <c r="E48" s="8"/>
      <c r="F48" s="8"/>
      <c r="G48" s="8"/>
      <c r="H48" s="8"/>
      <c r="I48" s="8"/>
      <c r="J48" s="297"/>
      <c r="K48" s="298"/>
      <c r="L48" s="298"/>
      <c r="M48" s="298"/>
      <c r="N48" s="298"/>
      <c r="O48" s="299"/>
      <c r="P48" s="297"/>
      <c r="Q48" s="298"/>
      <c r="R48" s="298"/>
      <c r="S48" s="298"/>
      <c r="T48" s="298"/>
      <c r="U48" s="299"/>
      <c r="V48" s="297"/>
      <c r="W48" s="298"/>
      <c r="X48" s="298"/>
      <c r="Y48" s="298"/>
      <c r="Z48" s="298"/>
      <c r="AA48" s="299"/>
      <c r="AB48" s="297"/>
      <c r="AC48" s="298"/>
      <c r="AD48" s="298"/>
      <c r="AE48" s="298"/>
      <c r="AF48" s="298"/>
      <c r="AG48" s="299"/>
      <c r="AH48" s="297"/>
      <c r="AI48" s="298"/>
      <c r="AJ48" s="298"/>
      <c r="AK48" s="298"/>
      <c r="AL48" s="298"/>
      <c r="AM48" s="299"/>
      <c r="AN48" s="8"/>
      <c r="AO48" s="8"/>
      <c r="AP48" s="8"/>
      <c r="AQ48" s="8"/>
      <c r="AR48" s="8"/>
      <c r="AS48" s="8"/>
      <c r="AT48" s="8"/>
      <c r="AU48" s="8"/>
      <c r="AV48" s="8"/>
      <c r="AW48" s="8"/>
      <c r="AX48" s="8"/>
      <c r="AY48" s="8"/>
      <c r="AZ48" s="8"/>
      <c r="BA48" s="8"/>
      <c r="BB48" s="8"/>
      <c r="BC48" s="8"/>
      <c r="BD48" s="8"/>
      <c r="BE48" s="8"/>
      <c r="BF48" s="8"/>
      <c r="BG48" s="8"/>
      <c r="BH48" s="8"/>
      <c r="BI48" s="8"/>
      <c r="BJ48" s="8"/>
      <c r="BK48" s="8"/>
      <c r="BL48" s="8"/>
      <c r="BM48" s="8"/>
      <c r="BN48" s="8"/>
      <c r="BO48" s="8"/>
      <c r="BP48" s="8"/>
      <c r="BQ48" s="8"/>
      <c r="BR48" s="8"/>
      <c r="BS48" s="8"/>
      <c r="BT48" s="8"/>
      <c r="BU48" s="8"/>
      <c r="BV48" s="8"/>
      <c r="BW48" s="8"/>
      <c r="BX48" s="8"/>
      <c r="BY48" s="8"/>
      <c r="BZ48" s="8"/>
      <c r="CA48" s="8"/>
      <c r="CB48" s="8"/>
    </row>
    <row r="49" spans="1:80" x14ac:dyDescent="0.25">
      <c r="A49" s="8"/>
      <c r="B49" s="8"/>
      <c r="C49" s="8"/>
      <c r="D49" s="8"/>
      <c r="E49" s="8"/>
      <c r="F49" s="8"/>
      <c r="G49" s="8"/>
      <c r="H49" s="8"/>
      <c r="I49" s="8"/>
      <c r="J49" s="297"/>
      <c r="K49" s="298"/>
      <c r="L49" s="298"/>
      <c r="M49" s="298"/>
      <c r="N49" s="298"/>
      <c r="O49" s="299"/>
      <c r="P49" s="297"/>
      <c r="Q49" s="298"/>
      <c r="R49" s="298"/>
      <c r="S49" s="298"/>
      <c r="T49" s="298"/>
      <c r="U49" s="299"/>
      <c r="V49" s="297"/>
      <c r="W49" s="298"/>
      <c r="X49" s="298"/>
      <c r="Y49" s="298"/>
      <c r="Z49" s="298"/>
      <c r="AA49" s="299"/>
      <c r="AB49" s="297"/>
      <c r="AC49" s="298"/>
      <c r="AD49" s="298"/>
      <c r="AE49" s="298"/>
      <c r="AF49" s="298"/>
      <c r="AG49" s="299"/>
      <c r="AH49" s="297"/>
      <c r="AI49" s="298"/>
      <c r="AJ49" s="298"/>
      <c r="AK49" s="298"/>
      <c r="AL49" s="298"/>
      <c r="AM49" s="299"/>
      <c r="AN49" s="8"/>
      <c r="AO49" s="8"/>
      <c r="AP49" s="8"/>
      <c r="AQ49" s="8"/>
      <c r="AR49" s="8"/>
      <c r="AS49" s="8"/>
      <c r="AT49" s="8"/>
      <c r="AU49" s="8"/>
      <c r="AV49" s="8"/>
      <c r="AW49" s="8"/>
      <c r="AX49" s="8"/>
      <c r="AY49" s="8"/>
      <c r="AZ49" s="8"/>
      <c r="BA49" s="8"/>
      <c r="BB49" s="8"/>
      <c r="BC49" s="8"/>
      <c r="BD49" s="8"/>
      <c r="BE49" s="8"/>
      <c r="BF49" s="8"/>
      <c r="BG49" s="8"/>
      <c r="BH49" s="8"/>
      <c r="BI49" s="8"/>
      <c r="BJ49" s="8"/>
      <c r="BK49" s="8"/>
      <c r="BL49" s="8"/>
      <c r="BM49" s="8"/>
      <c r="BN49" s="8"/>
      <c r="BO49" s="8"/>
      <c r="BP49" s="8"/>
      <c r="BQ49" s="8"/>
      <c r="BR49" s="8"/>
      <c r="BS49" s="8"/>
      <c r="BT49" s="8"/>
      <c r="BU49" s="8"/>
      <c r="BV49" s="8"/>
      <c r="BW49" s="8"/>
      <c r="BX49" s="8"/>
      <c r="BY49" s="8"/>
      <c r="BZ49" s="8"/>
      <c r="CA49" s="8"/>
      <c r="CB49" s="8"/>
    </row>
    <row r="50" spans="1:80" x14ac:dyDescent="0.25">
      <c r="A50" s="8"/>
      <c r="B50" s="8"/>
      <c r="C50" s="8"/>
      <c r="D50" s="8"/>
      <c r="E50" s="8"/>
      <c r="F50" s="8"/>
      <c r="G50" s="8"/>
      <c r="H50" s="8"/>
      <c r="I50" s="8"/>
      <c r="J50" s="297"/>
      <c r="K50" s="298"/>
      <c r="L50" s="298"/>
      <c r="M50" s="298"/>
      <c r="N50" s="298"/>
      <c r="O50" s="299"/>
      <c r="P50" s="297"/>
      <c r="Q50" s="298"/>
      <c r="R50" s="298"/>
      <c r="S50" s="298"/>
      <c r="T50" s="298"/>
      <c r="U50" s="299"/>
      <c r="V50" s="297"/>
      <c r="W50" s="298"/>
      <c r="X50" s="298"/>
      <c r="Y50" s="298"/>
      <c r="Z50" s="298"/>
      <c r="AA50" s="299"/>
      <c r="AB50" s="297"/>
      <c r="AC50" s="298"/>
      <c r="AD50" s="298"/>
      <c r="AE50" s="298"/>
      <c r="AF50" s="298"/>
      <c r="AG50" s="299"/>
      <c r="AH50" s="297"/>
      <c r="AI50" s="298"/>
      <c r="AJ50" s="298"/>
      <c r="AK50" s="298"/>
      <c r="AL50" s="298"/>
      <c r="AM50" s="299"/>
      <c r="AN50" s="8"/>
      <c r="AO50" s="8"/>
      <c r="AP50" s="8"/>
      <c r="AQ50" s="8"/>
      <c r="AR50" s="8"/>
      <c r="AS50" s="8"/>
      <c r="AT50" s="8"/>
      <c r="AU50" s="8"/>
      <c r="AV50" s="8"/>
      <c r="AW50" s="8"/>
      <c r="AX50" s="8"/>
      <c r="AY50" s="8"/>
      <c r="AZ50" s="8"/>
      <c r="BA50" s="8"/>
      <c r="BB50" s="8"/>
      <c r="BC50" s="8"/>
      <c r="BD50" s="8"/>
      <c r="BE50" s="8"/>
      <c r="BF50" s="8"/>
      <c r="BG50" s="8"/>
      <c r="BH50" s="8"/>
      <c r="BI50" s="8"/>
      <c r="BJ50" s="8"/>
      <c r="BK50" s="8"/>
      <c r="BL50" s="8"/>
      <c r="BM50" s="8"/>
      <c r="BN50" s="8"/>
      <c r="BO50" s="8"/>
      <c r="BP50" s="8"/>
      <c r="BQ50" s="8"/>
      <c r="BR50" s="8"/>
      <c r="BS50" s="8"/>
      <c r="BT50" s="8"/>
      <c r="BU50" s="8"/>
      <c r="BV50" s="8"/>
      <c r="BW50" s="8"/>
      <c r="BX50" s="8"/>
      <c r="BY50" s="8"/>
      <c r="BZ50" s="8"/>
      <c r="CA50" s="8"/>
      <c r="CB50" s="8"/>
    </row>
    <row r="51" spans="1:80" ht="15.75" thickBot="1" x14ac:dyDescent="0.3">
      <c r="A51" s="8"/>
      <c r="B51" s="8"/>
      <c r="C51" s="8"/>
      <c r="D51" s="8"/>
      <c r="E51" s="8"/>
      <c r="F51" s="8"/>
      <c r="G51" s="8"/>
      <c r="H51" s="8"/>
      <c r="I51" s="8"/>
      <c r="J51" s="300"/>
      <c r="K51" s="301"/>
      <c r="L51" s="301"/>
      <c r="M51" s="301"/>
      <c r="N51" s="301"/>
      <c r="O51" s="302"/>
      <c r="P51" s="300"/>
      <c r="Q51" s="301"/>
      <c r="R51" s="301"/>
      <c r="S51" s="301"/>
      <c r="T51" s="301"/>
      <c r="U51" s="302"/>
      <c r="V51" s="300"/>
      <c r="W51" s="301"/>
      <c r="X51" s="301"/>
      <c r="Y51" s="301"/>
      <c r="Z51" s="301"/>
      <c r="AA51" s="302"/>
      <c r="AB51" s="300"/>
      <c r="AC51" s="301"/>
      <c r="AD51" s="301"/>
      <c r="AE51" s="301"/>
      <c r="AF51" s="301"/>
      <c r="AG51" s="302"/>
      <c r="AH51" s="300"/>
      <c r="AI51" s="301"/>
      <c r="AJ51" s="301"/>
      <c r="AK51" s="301"/>
      <c r="AL51" s="301"/>
      <c r="AM51" s="302"/>
      <c r="AN51" s="8"/>
      <c r="AO51" s="8"/>
      <c r="AP51" s="8"/>
      <c r="AQ51" s="8"/>
      <c r="AR51" s="8"/>
      <c r="AS51" s="8"/>
      <c r="AT51" s="8"/>
      <c r="AU51" s="8"/>
      <c r="AV51" s="8"/>
      <c r="AW51" s="8"/>
      <c r="AX51" s="8"/>
      <c r="AY51" s="8"/>
      <c r="AZ51" s="8"/>
      <c r="BA51" s="8"/>
      <c r="BB51" s="8"/>
      <c r="BC51" s="8"/>
      <c r="BD51" s="8"/>
      <c r="BE51" s="8"/>
      <c r="BF51" s="8"/>
      <c r="BG51" s="8"/>
      <c r="BH51" s="8"/>
      <c r="BI51" s="8"/>
      <c r="BJ51" s="8"/>
      <c r="BK51" s="8"/>
      <c r="BL51" s="8"/>
      <c r="BM51" s="8"/>
      <c r="BN51" s="8"/>
      <c r="BO51" s="8"/>
      <c r="BP51" s="8"/>
      <c r="BQ51" s="8"/>
      <c r="BR51" s="8"/>
      <c r="BS51" s="8"/>
      <c r="BT51" s="8"/>
      <c r="BU51" s="8"/>
      <c r="BV51" s="8"/>
      <c r="BW51" s="8"/>
      <c r="BX51" s="8"/>
      <c r="BY51" s="8"/>
      <c r="BZ51" s="8"/>
      <c r="CA51" s="8"/>
      <c r="CB51" s="8"/>
    </row>
    <row r="52" spans="1:80" x14ac:dyDescent="0.25">
      <c r="A52" s="8"/>
      <c r="B52" s="8"/>
      <c r="C52" s="8"/>
      <c r="D52" s="8"/>
      <c r="E52" s="8"/>
      <c r="F52" s="8"/>
      <c r="G52" s="8"/>
      <c r="H52" s="8"/>
      <c r="I52" s="8"/>
      <c r="J52" s="8"/>
      <c r="K52" s="8"/>
      <c r="L52" s="8"/>
      <c r="M52" s="8"/>
      <c r="N52" s="8"/>
      <c r="O52" s="8"/>
      <c r="P52" s="8"/>
      <c r="Q52" s="8"/>
      <c r="R52" s="8"/>
      <c r="S52" s="8"/>
      <c r="T52" s="8"/>
      <c r="U52" s="8"/>
      <c r="V52" s="8"/>
      <c r="W52" s="8"/>
      <c r="X52" s="8"/>
      <c r="Y52" s="8"/>
      <c r="Z52" s="8"/>
      <c r="AA52" s="8"/>
      <c r="AB52" s="8"/>
      <c r="AC52" s="8"/>
      <c r="AD52" s="8"/>
      <c r="AE52" s="8"/>
      <c r="AF52" s="8"/>
      <c r="AG52" s="8"/>
      <c r="AH52" s="8"/>
      <c r="AI52" s="8"/>
      <c r="AJ52" s="8"/>
      <c r="AK52" s="8"/>
      <c r="AL52" s="8"/>
      <c r="AM52" s="8"/>
      <c r="AN52" s="8"/>
      <c r="AO52" s="8"/>
      <c r="AP52" s="8"/>
      <c r="AQ52" s="8"/>
      <c r="AR52" s="8"/>
      <c r="AS52" s="8"/>
      <c r="AT52" s="8"/>
      <c r="AU52" s="8"/>
      <c r="AV52" s="8"/>
      <c r="AW52" s="8"/>
      <c r="AX52" s="8"/>
      <c r="AY52" s="8"/>
      <c r="AZ52" s="8"/>
      <c r="BA52" s="8"/>
      <c r="BB52" s="8"/>
      <c r="BC52" s="8"/>
      <c r="BD52" s="8"/>
      <c r="BE52" s="8"/>
      <c r="BF52" s="8"/>
      <c r="BG52" s="8"/>
      <c r="BH52" s="8"/>
      <c r="BI52" s="8"/>
      <c r="BJ52" s="8"/>
      <c r="BK52" s="8"/>
      <c r="BL52" s="8"/>
      <c r="BM52" s="8"/>
      <c r="BN52" s="8"/>
      <c r="BO52" s="8"/>
      <c r="BP52" s="8"/>
      <c r="BQ52" s="8"/>
      <c r="BR52" s="8"/>
      <c r="BS52" s="8"/>
      <c r="BT52" s="8"/>
      <c r="BU52" s="8"/>
      <c r="BV52" s="8"/>
      <c r="BW52" s="8"/>
      <c r="BX52" s="8"/>
      <c r="BY52" s="8"/>
      <c r="BZ52" s="8"/>
      <c r="CA52" s="8"/>
      <c r="CB52" s="8"/>
    </row>
    <row r="53" spans="1:80" ht="15" customHeight="1" x14ac:dyDescent="0.25">
      <c r="A53" s="8"/>
      <c r="B53" s="9"/>
      <c r="C53" s="9"/>
      <c r="D53" s="9"/>
      <c r="E53" s="9"/>
      <c r="F53" s="9"/>
      <c r="G53" s="9"/>
      <c r="H53" s="9"/>
      <c r="I53" s="9"/>
      <c r="J53" s="9"/>
      <c r="K53" s="9"/>
      <c r="L53" s="9"/>
      <c r="M53" s="9"/>
      <c r="N53" s="9"/>
      <c r="O53" s="9"/>
      <c r="P53" s="9"/>
      <c r="Q53" s="9"/>
      <c r="R53" s="9"/>
      <c r="S53" s="9"/>
      <c r="T53" s="9"/>
      <c r="U53" s="9"/>
      <c r="V53" s="9"/>
      <c r="W53" s="9"/>
      <c r="X53" s="9"/>
      <c r="Y53" s="9"/>
      <c r="Z53" s="9"/>
      <c r="AA53" s="9"/>
      <c r="AB53" s="9"/>
      <c r="AC53" s="9"/>
      <c r="AD53" s="9"/>
      <c r="AE53" s="9"/>
      <c r="AF53" s="9"/>
      <c r="AG53" s="9"/>
      <c r="AH53" s="9"/>
      <c r="AI53" s="9"/>
      <c r="AJ53" s="9"/>
      <c r="AK53" s="9"/>
      <c r="AL53" s="9"/>
      <c r="AM53" s="9"/>
      <c r="AN53" s="9"/>
      <c r="AO53" s="9"/>
      <c r="AP53" s="9"/>
      <c r="AQ53" s="9"/>
      <c r="AR53" s="9"/>
      <c r="AS53" s="9"/>
      <c r="AT53" s="9"/>
      <c r="AU53" s="8"/>
      <c r="AV53" s="8"/>
      <c r="AW53" s="8"/>
      <c r="AX53" s="8"/>
      <c r="AY53" s="8"/>
      <c r="AZ53" s="8"/>
      <c r="BA53" s="8"/>
      <c r="BB53" s="8"/>
      <c r="BC53" s="8"/>
      <c r="BD53" s="8"/>
      <c r="BE53" s="8"/>
      <c r="BF53" s="8"/>
      <c r="BG53" s="8"/>
      <c r="BH53" s="8"/>
      <c r="BI53" s="8"/>
      <c r="BJ53" s="8"/>
      <c r="BK53" s="8"/>
      <c r="BL53" s="8"/>
      <c r="BM53" s="8"/>
      <c r="BN53" s="8"/>
      <c r="BO53" s="8"/>
      <c r="BP53" s="8"/>
      <c r="BQ53" s="8"/>
      <c r="BR53" s="8"/>
      <c r="BS53" s="8"/>
      <c r="BT53" s="8"/>
      <c r="BU53" s="8"/>
      <c r="BV53" s="8"/>
      <c r="BW53" s="8"/>
      <c r="BX53" s="8"/>
      <c r="BY53" s="8"/>
      <c r="BZ53" s="8"/>
      <c r="CA53" s="8"/>
      <c r="CB53" s="8"/>
    </row>
    <row r="54" spans="1:80" ht="15" customHeight="1" x14ac:dyDescent="0.25">
      <c r="A54" s="8"/>
      <c r="B54" s="9"/>
      <c r="C54" s="9"/>
      <c r="D54" s="9"/>
      <c r="E54" s="9"/>
      <c r="F54" s="9"/>
      <c r="G54" s="9"/>
      <c r="H54" s="9"/>
      <c r="I54" s="9"/>
      <c r="J54" s="9"/>
      <c r="K54" s="9"/>
      <c r="L54" s="9"/>
      <c r="M54" s="9"/>
      <c r="N54" s="9"/>
      <c r="O54" s="9"/>
      <c r="P54" s="9"/>
      <c r="Q54" s="9"/>
      <c r="R54" s="9"/>
      <c r="S54" s="9"/>
      <c r="T54" s="9"/>
      <c r="U54" s="9"/>
      <c r="V54" s="9"/>
      <c r="W54" s="9"/>
      <c r="X54" s="9"/>
      <c r="Y54" s="9"/>
      <c r="Z54" s="9"/>
      <c r="AA54" s="9"/>
      <c r="AB54" s="9"/>
      <c r="AC54" s="9"/>
      <c r="AD54" s="9"/>
      <c r="AE54" s="9"/>
      <c r="AF54" s="9"/>
      <c r="AG54" s="9"/>
      <c r="AH54" s="9"/>
      <c r="AI54" s="9"/>
      <c r="AJ54" s="9"/>
      <c r="AK54" s="9"/>
      <c r="AL54" s="9"/>
      <c r="AM54" s="9"/>
      <c r="AN54" s="9"/>
      <c r="AO54" s="9"/>
      <c r="AP54" s="9"/>
      <c r="AQ54" s="9"/>
      <c r="AR54" s="9"/>
      <c r="AS54" s="9"/>
      <c r="AT54" s="9"/>
      <c r="AU54" s="8"/>
      <c r="AV54" s="8"/>
      <c r="AW54" s="8"/>
      <c r="AX54" s="8"/>
      <c r="AY54" s="8"/>
      <c r="AZ54" s="8"/>
      <c r="BA54" s="8"/>
      <c r="BB54" s="8"/>
      <c r="BC54" s="8"/>
      <c r="BD54" s="8"/>
      <c r="BE54" s="8"/>
      <c r="BF54" s="8"/>
      <c r="BG54" s="8"/>
      <c r="BH54" s="8"/>
      <c r="BI54" s="8"/>
      <c r="BJ54" s="8"/>
      <c r="BK54" s="8"/>
      <c r="BL54" s="8"/>
      <c r="BM54" s="8"/>
      <c r="BN54" s="8"/>
      <c r="BO54" s="8"/>
      <c r="BP54" s="8"/>
      <c r="BQ54" s="8"/>
      <c r="BR54" s="8"/>
      <c r="BS54" s="8"/>
      <c r="BT54" s="8"/>
      <c r="BU54" s="8"/>
      <c r="BV54" s="8"/>
      <c r="BW54" s="8"/>
      <c r="BX54" s="8"/>
      <c r="BY54" s="8"/>
      <c r="BZ54" s="8"/>
      <c r="CA54" s="8"/>
      <c r="CB54" s="8"/>
    </row>
    <row r="55" spans="1:80" x14ac:dyDescent="0.25">
      <c r="A55" s="8"/>
      <c r="B55" s="8"/>
      <c r="C55" s="8"/>
      <c r="D55" s="8"/>
      <c r="E55" s="8"/>
      <c r="F55" s="8"/>
      <c r="G55" s="8"/>
      <c r="H55" s="8"/>
      <c r="I55" s="8"/>
      <c r="J55" s="8"/>
      <c r="K55" s="8"/>
      <c r="L55" s="8"/>
      <c r="M55" s="8"/>
      <c r="N55" s="8"/>
      <c r="O55" s="8"/>
      <c r="P55" s="8"/>
      <c r="Q55" s="8"/>
      <c r="R55" s="8"/>
      <c r="S55" s="8"/>
      <c r="T55" s="8"/>
      <c r="U55" s="8"/>
      <c r="V55" s="8"/>
      <c r="W55" s="8"/>
      <c r="X55" s="8"/>
      <c r="Y55" s="8"/>
      <c r="Z55" s="8"/>
      <c r="AA55" s="8"/>
      <c r="AB55" s="8"/>
      <c r="AC55" s="8"/>
      <c r="AD55" s="8"/>
      <c r="AE55" s="8"/>
      <c r="AF55" s="8"/>
      <c r="AG55" s="8"/>
      <c r="AH55" s="8"/>
      <c r="AI55" s="8"/>
      <c r="AJ55" s="8"/>
      <c r="AK55" s="8"/>
      <c r="AL55" s="8"/>
      <c r="AM55" s="8"/>
      <c r="AN55" s="8"/>
      <c r="AO55" s="8"/>
      <c r="AP55" s="8"/>
      <c r="AQ55" s="8"/>
      <c r="AR55" s="8"/>
      <c r="AS55" s="8"/>
      <c r="AT55" s="8"/>
      <c r="AU55" s="8"/>
      <c r="AV55" s="8"/>
      <c r="AW55" s="8"/>
      <c r="AX55" s="8"/>
      <c r="AY55" s="8"/>
      <c r="AZ55" s="8"/>
      <c r="BA55" s="8"/>
      <c r="BB55" s="8"/>
      <c r="BC55" s="8"/>
      <c r="BD55" s="8"/>
      <c r="BE55" s="8"/>
      <c r="BF55" s="8"/>
      <c r="BG55" s="8"/>
      <c r="BH55" s="8"/>
      <c r="BI55" s="8"/>
      <c r="BJ55" s="8"/>
      <c r="BK55" s="8"/>
      <c r="BL55" s="8"/>
      <c r="BM55" s="8"/>
      <c r="BN55" s="8"/>
      <c r="BO55" s="8"/>
      <c r="BP55" s="8"/>
      <c r="BQ55" s="8"/>
      <c r="BR55" s="8"/>
      <c r="BS55" s="8"/>
      <c r="BT55" s="8"/>
      <c r="BU55" s="8"/>
      <c r="BV55" s="8"/>
      <c r="BW55" s="8"/>
      <c r="BX55" s="8"/>
      <c r="BY55" s="8"/>
      <c r="BZ55" s="8"/>
      <c r="CA55" s="8"/>
      <c r="CB55" s="8"/>
    </row>
    <row r="56" spans="1:80" x14ac:dyDescent="0.25">
      <c r="A56" s="8"/>
      <c r="B56" s="8"/>
      <c r="C56" s="8"/>
      <c r="D56" s="8"/>
      <c r="E56" s="8"/>
      <c r="F56" s="8"/>
      <c r="G56" s="8"/>
      <c r="H56" s="8"/>
      <c r="I56" s="8"/>
      <c r="J56" s="8"/>
      <c r="K56" s="8"/>
      <c r="L56" s="8"/>
      <c r="M56" s="8"/>
      <c r="N56" s="8"/>
      <c r="O56" s="8"/>
      <c r="P56" s="8"/>
      <c r="Q56" s="8"/>
      <c r="R56" s="8"/>
      <c r="S56" s="8"/>
      <c r="T56" s="8"/>
      <c r="U56" s="8"/>
      <c r="V56" s="8"/>
      <c r="W56" s="8"/>
      <c r="X56" s="8"/>
      <c r="Y56" s="8"/>
      <c r="Z56" s="8"/>
      <c r="AA56" s="8"/>
      <c r="AB56" s="8"/>
      <c r="AC56" s="8"/>
      <c r="AD56" s="8"/>
      <c r="AE56" s="8"/>
      <c r="AF56" s="8"/>
      <c r="AG56" s="8"/>
      <c r="AH56" s="8"/>
      <c r="AI56" s="8"/>
      <c r="AJ56" s="8"/>
      <c r="AK56" s="8"/>
      <c r="AL56" s="8"/>
      <c r="AM56" s="8"/>
      <c r="AN56" s="8"/>
      <c r="AO56" s="8"/>
      <c r="AP56" s="8"/>
      <c r="AQ56" s="8"/>
      <c r="AR56" s="8"/>
      <c r="AS56" s="8"/>
      <c r="AT56" s="8"/>
      <c r="AU56" s="8"/>
      <c r="AV56" s="8"/>
      <c r="AW56" s="8"/>
      <c r="AX56" s="8"/>
      <c r="AY56" s="8"/>
      <c r="AZ56" s="8"/>
      <c r="BA56" s="8"/>
      <c r="BB56" s="8"/>
      <c r="BC56" s="8"/>
      <c r="BD56" s="8"/>
      <c r="BE56" s="8"/>
      <c r="BF56" s="8"/>
      <c r="BG56" s="8"/>
      <c r="BH56" s="8"/>
      <c r="BI56" s="8"/>
      <c r="BJ56" s="8"/>
      <c r="BK56" s="8"/>
      <c r="BL56" s="8"/>
      <c r="BM56" s="8"/>
      <c r="BN56" s="8"/>
      <c r="BO56" s="8"/>
      <c r="BP56" s="8"/>
      <c r="BQ56" s="8"/>
      <c r="BR56" s="8"/>
      <c r="BS56" s="8"/>
      <c r="BT56" s="8"/>
      <c r="BU56" s="8"/>
      <c r="BV56" s="8"/>
      <c r="BW56" s="8"/>
      <c r="BX56" s="8"/>
      <c r="BY56" s="8"/>
      <c r="BZ56" s="8"/>
      <c r="CA56" s="8"/>
      <c r="CB56" s="8"/>
    </row>
    <row r="57" spans="1:80" x14ac:dyDescent="0.25">
      <c r="A57" s="8"/>
      <c r="B57" s="8"/>
      <c r="C57" s="8"/>
      <c r="D57" s="8"/>
      <c r="E57" s="8"/>
      <c r="F57" s="8"/>
      <c r="G57" s="8"/>
      <c r="H57" s="8"/>
      <c r="I57" s="8"/>
      <c r="J57" s="8"/>
      <c r="K57" s="8"/>
      <c r="L57" s="8"/>
      <c r="M57" s="8"/>
      <c r="N57" s="8"/>
      <c r="O57" s="8"/>
      <c r="P57" s="8"/>
      <c r="Q57" s="8"/>
      <c r="R57" s="8"/>
      <c r="S57" s="8"/>
      <c r="T57" s="8"/>
      <c r="U57" s="8"/>
      <c r="V57" s="8"/>
      <c r="W57" s="8"/>
      <c r="X57" s="8"/>
      <c r="Y57" s="8"/>
      <c r="Z57" s="8"/>
      <c r="AA57" s="8"/>
      <c r="AB57" s="8"/>
      <c r="AC57" s="8"/>
      <c r="AD57" s="8"/>
      <c r="AE57" s="8"/>
      <c r="AF57" s="8"/>
      <c r="AG57" s="8"/>
      <c r="AH57" s="8"/>
      <c r="AI57" s="8"/>
      <c r="AJ57" s="8"/>
      <c r="AK57" s="8"/>
      <c r="AL57" s="8"/>
      <c r="AM57" s="8"/>
      <c r="AN57" s="8"/>
      <c r="AO57" s="8"/>
      <c r="AP57" s="8"/>
      <c r="AQ57" s="8"/>
      <c r="AR57" s="8"/>
      <c r="AS57" s="8"/>
      <c r="AT57" s="8"/>
      <c r="AU57" s="8"/>
      <c r="AV57" s="8"/>
      <c r="AW57" s="8"/>
      <c r="AX57" s="8"/>
      <c r="AY57" s="8"/>
      <c r="AZ57" s="8"/>
      <c r="BA57" s="8"/>
      <c r="BB57" s="8"/>
      <c r="BC57" s="8"/>
      <c r="BD57" s="8"/>
      <c r="BE57" s="8"/>
      <c r="BF57" s="8"/>
      <c r="BG57" s="8"/>
      <c r="BH57" s="8"/>
      <c r="BI57" s="8"/>
      <c r="BJ57" s="8"/>
      <c r="BK57" s="8"/>
      <c r="BL57" s="8"/>
      <c r="BM57" s="8"/>
      <c r="BN57" s="8"/>
      <c r="BO57" s="8"/>
      <c r="BP57" s="8"/>
      <c r="BQ57" s="8"/>
      <c r="BR57" s="8"/>
      <c r="BS57" s="8"/>
      <c r="BT57" s="8"/>
      <c r="BU57" s="8"/>
      <c r="BV57" s="8"/>
      <c r="BW57" s="8"/>
      <c r="BX57" s="8"/>
      <c r="BY57" s="8"/>
      <c r="BZ57" s="8"/>
      <c r="CA57" s="8"/>
      <c r="CB57" s="8"/>
    </row>
    <row r="58" spans="1:80" x14ac:dyDescent="0.25">
      <c r="A58" s="8"/>
      <c r="B58" s="8"/>
      <c r="C58" s="8"/>
      <c r="D58" s="8"/>
      <c r="E58" s="8"/>
      <c r="F58" s="8"/>
      <c r="G58" s="8"/>
      <c r="H58" s="8"/>
      <c r="I58" s="8"/>
      <c r="J58" s="8"/>
      <c r="K58" s="8"/>
      <c r="L58" s="8"/>
      <c r="M58" s="8"/>
      <c r="N58" s="8"/>
      <c r="O58" s="8"/>
      <c r="P58" s="8"/>
      <c r="Q58" s="8"/>
      <c r="R58" s="8"/>
      <c r="S58" s="8"/>
      <c r="T58" s="8"/>
      <c r="U58" s="8"/>
      <c r="V58" s="8"/>
      <c r="W58" s="8"/>
      <c r="X58" s="8"/>
      <c r="Y58" s="8"/>
      <c r="Z58" s="8"/>
      <c r="AA58" s="8"/>
      <c r="AB58" s="8"/>
      <c r="AC58" s="8"/>
      <c r="AD58" s="8"/>
      <c r="AE58" s="8"/>
      <c r="AF58" s="8"/>
      <c r="AG58" s="8"/>
      <c r="AH58" s="8"/>
      <c r="AI58" s="8"/>
      <c r="AJ58" s="8"/>
      <c r="AK58" s="8"/>
      <c r="AL58" s="8"/>
      <c r="AM58" s="8"/>
      <c r="AN58" s="8"/>
      <c r="AO58" s="8"/>
      <c r="AP58" s="8"/>
      <c r="AQ58" s="8"/>
      <c r="AR58" s="8"/>
      <c r="AS58" s="8"/>
      <c r="AT58" s="8"/>
      <c r="AU58" s="8"/>
      <c r="AV58" s="8"/>
      <c r="AW58" s="8"/>
      <c r="AX58" s="8"/>
      <c r="AY58" s="8"/>
      <c r="AZ58" s="8"/>
      <c r="BA58" s="8"/>
      <c r="BB58" s="8"/>
      <c r="BC58" s="8"/>
      <c r="BD58" s="8"/>
      <c r="BE58" s="8"/>
      <c r="BF58" s="8"/>
      <c r="BG58" s="8"/>
      <c r="BH58" s="8"/>
      <c r="BI58" s="8"/>
      <c r="BJ58" s="8"/>
      <c r="BK58" s="8"/>
      <c r="BL58" s="8"/>
      <c r="BM58" s="8"/>
      <c r="BN58" s="8"/>
      <c r="BO58" s="8"/>
      <c r="BP58" s="8"/>
      <c r="BQ58" s="8"/>
      <c r="BR58" s="8"/>
      <c r="BS58" s="8"/>
      <c r="BT58" s="8"/>
      <c r="BU58" s="8"/>
      <c r="BV58" s="8"/>
      <c r="BW58" s="8"/>
      <c r="BX58" s="8"/>
      <c r="BY58" s="8"/>
      <c r="BZ58" s="8"/>
      <c r="CA58" s="8"/>
      <c r="CB58" s="8"/>
    </row>
    <row r="59" spans="1:80" x14ac:dyDescent="0.25">
      <c r="A59" s="8"/>
      <c r="B59" s="8"/>
      <c r="C59" s="8"/>
      <c r="D59" s="8"/>
      <c r="E59" s="8"/>
      <c r="F59" s="8"/>
      <c r="G59" s="8"/>
      <c r="H59" s="8"/>
      <c r="I59" s="8"/>
      <c r="J59" s="8"/>
      <c r="K59" s="8"/>
      <c r="L59" s="8"/>
      <c r="M59" s="8"/>
      <c r="N59" s="8"/>
      <c r="O59" s="8"/>
      <c r="P59" s="8"/>
      <c r="Q59" s="8"/>
      <c r="R59" s="8"/>
      <c r="S59" s="8"/>
      <c r="T59" s="8"/>
      <c r="U59" s="8"/>
      <c r="V59" s="8"/>
      <c r="W59" s="8"/>
      <c r="X59" s="8"/>
      <c r="Y59" s="8"/>
      <c r="Z59" s="8"/>
      <c r="AA59" s="8"/>
      <c r="AB59" s="8"/>
      <c r="AC59" s="8"/>
      <c r="AD59" s="8"/>
      <c r="AE59" s="8"/>
      <c r="AF59" s="8"/>
      <c r="AG59" s="8"/>
      <c r="AH59" s="8"/>
      <c r="AI59" s="8"/>
      <c r="AJ59" s="8"/>
      <c r="AK59" s="8"/>
      <c r="AL59" s="8"/>
      <c r="AM59" s="8"/>
      <c r="AN59" s="8"/>
      <c r="AO59" s="8"/>
      <c r="AP59" s="8"/>
      <c r="AQ59" s="8"/>
      <c r="AR59" s="8"/>
      <c r="AS59" s="8"/>
      <c r="AT59" s="8"/>
      <c r="AU59" s="8"/>
      <c r="AV59" s="8"/>
      <c r="AW59" s="8"/>
      <c r="AX59" s="8"/>
      <c r="AY59" s="8"/>
      <c r="AZ59" s="8"/>
      <c r="BA59" s="8"/>
      <c r="BB59" s="8"/>
      <c r="BC59" s="8"/>
      <c r="BD59" s="8"/>
      <c r="BE59" s="8"/>
      <c r="BF59" s="8"/>
      <c r="BG59" s="8"/>
      <c r="BH59" s="8"/>
      <c r="BI59" s="8"/>
      <c r="BJ59" s="8"/>
      <c r="BK59" s="8"/>
      <c r="BL59" s="8"/>
      <c r="BM59" s="8"/>
      <c r="BN59" s="8"/>
      <c r="BO59" s="8"/>
      <c r="BP59" s="8"/>
      <c r="BQ59" s="8"/>
      <c r="BR59" s="8"/>
      <c r="BS59" s="8"/>
      <c r="BT59" s="8"/>
      <c r="BU59" s="8"/>
      <c r="BV59" s="8"/>
      <c r="BW59" s="8"/>
      <c r="BX59" s="8"/>
      <c r="BY59" s="8"/>
      <c r="BZ59" s="8"/>
      <c r="CA59" s="8"/>
      <c r="CB59" s="8"/>
    </row>
    <row r="60" spans="1:80" x14ac:dyDescent="0.25">
      <c r="A60" s="8"/>
      <c r="B60" s="8"/>
      <c r="C60" s="8"/>
      <c r="D60" s="8"/>
      <c r="E60" s="8"/>
      <c r="F60" s="8"/>
      <c r="G60" s="8"/>
      <c r="H60" s="8"/>
      <c r="I60" s="8"/>
      <c r="J60" s="8"/>
      <c r="K60" s="8"/>
      <c r="L60" s="8"/>
      <c r="M60" s="8"/>
      <c r="N60" s="8"/>
      <c r="O60" s="8"/>
      <c r="P60" s="8"/>
      <c r="Q60" s="8"/>
      <c r="R60" s="8"/>
      <c r="S60" s="8"/>
      <c r="T60" s="8"/>
      <c r="U60" s="8"/>
      <c r="V60" s="8"/>
      <c r="W60" s="8"/>
      <c r="X60" s="8"/>
      <c r="Y60" s="8"/>
      <c r="Z60" s="8"/>
      <c r="AA60" s="8"/>
      <c r="AB60" s="8"/>
      <c r="AC60" s="8"/>
      <c r="AD60" s="8"/>
      <c r="AE60" s="8"/>
      <c r="AF60" s="8"/>
      <c r="AG60" s="8"/>
      <c r="AH60" s="8"/>
      <c r="AI60" s="8"/>
      <c r="AJ60" s="8"/>
      <c r="AK60" s="8"/>
      <c r="AL60" s="8"/>
      <c r="AM60" s="8"/>
      <c r="AN60" s="8"/>
      <c r="AO60" s="8"/>
      <c r="AP60" s="8"/>
      <c r="AQ60" s="8"/>
      <c r="AR60" s="8"/>
      <c r="AS60" s="8"/>
      <c r="AT60" s="8"/>
      <c r="AU60" s="8"/>
      <c r="AV60" s="8"/>
      <c r="AW60" s="8"/>
      <c r="AX60" s="8"/>
      <c r="AY60" s="8"/>
      <c r="AZ60" s="8"/>
      <c r="BA60" s="8"/>
      <c r="BB60" s="8"/>
      <c r="BC60" s="8"/>
      <c r="BD60" s="8"/>
      <c r="BE60" s="8"/>
      <c r="BF60" s="8"/>
      <c r="BG60" s="8"/>
      <c r="BH60" s="8"/>
      <c r="BI60" s="8"/>
      <c r="BJ60" s="8"/>
      <c r="BK60" s="8"/>
      <c r="BL60" s="8"/>
      <c r="BM60" s="8"/>
      <c r="BN60" s="8"/>
      <c r="BO60" s="8"/>
      <c r="BP60" s="8"/>
      <c r="BQ60" s="8"/>
      <c r="BR60" s="8"/>
      <c r="BS60" s="8"/>
      <c r="BT60" s="8"/>
      <c r="BU60" s="8"/>
      <c r="BV60" s="8"/>
      <c r="BW60" s="8"/>
      <c r="BX60" s="8"/>
      <c r="BY60" s="8"/>
      <c r="BZ60" s="8"/>
      <c r="CA60" s="8"/>
      <c r="CB60" s="8"/>
    </row>
    <row r="61" spans="1:80" x14ac:dyDescent="0.25">
      <c r="A61" s="8"/>
      <c r="B61" s="8"/>
      <c r="C61" s="8"/>
      <c r="D61" s="8"/>
      <c r="E61" s="8"/>
      <c r="F61" s="8"/>
      <c r="G61" s="8"/>
      <c r="H61" s="8"/>
      <c r="I61" s="8"/>
      <c r="J61" s="8"/>
      <c r="K61" s="8"/>
      <c r="L61" s="8"/>
      <c r="M61" s="8"/>
      <c r="N61" s="8"/>
      <c r="O61" s="8"/>
      <c r="P61" s="8"/>
      <c r="Q61" s="8"/>
      <c r="R61" s="8"/>
      <c r="S61" s="8"/>
      <c r="T61" s="8"/>
      <c r="U61" s="8"/>
      <c r="V61" s="8"/>
      <c r="W61" s="8"/>
      <c r="X61" s="8"/>
      <c r="Y61" s="8"/>
      <c r="Z61" s="8"/>
      <c r="AA61" s="8"/>
      <c r="AB61" s="8"/>
      <c r="AC61" s="8"/>
      <c r="AD61" s="8"/>
      <c r="AE61" s="8"/>
      <c r="AF61" s="8"/>
      <c r="AG61" s="8"/>
      <c r="AH61" s="8"/>
      <c r="AI61" s="8"/>
      <c r="AJ61" s="8"/>
      <c r="AK61" s="8"/>
      <c r="AL61" s="8"/>
      <c r="AM61" s="8"/>
      <c r="AN61" s="8"/>
      <c r="AO61" s="8"/>
      <c r="AP61" s="8"/>
      <c r="AQ61" s="8"/>
      <c r="AR61" s="8"/>
      <c r="AS61" s="8"/>
      <c r="AT61" s="8"/>
      <c r="AU61" s="8"/>
      <c r="AV61" s="8"/>
      <c r="AW61" s="8"/>
      <c r="AX61" s="8"/>
      <c r="AY61" s="8"/>
      <c r="AZ61" s="8"/>
      <c r="BA61" s="8"/>
      <c r="BB61" s="8"/>
      <c r="BC61" s="8"/>
      <c r="BD61" s="8"/>
      <c r="BE61" s="8"/>
      <c r="BF61" s="8"/>
      <c r="BG61" s="8"/>
      <c r="BH61" s="8"/>
      <c r="BI61" s="8"/>
      <c r="BJ61" s="8"/>
      <c r="BK61" s="8"/>
      <c r="BL61" s="8"/>
      <c r="BM61" s="8"/>
      <c r="BN61" s="8"/>
      <c r="BO61" s="8"/>
      <c r="BP61" s="8"/>
      <c r="BQ61" s="8"/>
      <c r="BR61" s="8"/>
      <c r="BS61" s="8"/>
      <c r="BT61" s="8"/>
      <c r="BU61" s="8"/>
      <c r="BV61" s="8"/>
      <c r="BW61" s="8"/>
      <c r="BX61" s="8"/>
      <c r="BY61" s="8"/>
      <c r="BZ61" s="8"/>
      <c r="CA61" s="8"/>
      <c r="CB61" s="8"/>
    </row>
    <row r="62" spans="1:80" x14ac:dyDescent="0.25">
      <c r="A62" s="8"/>
      <c r="B62" s="8"/>
      <c r="C62" s="8"/>
      <c r="D62" s="8"/>
      <c r="E62" s="8"/>
      <c r="F62" s="8"/>
      <c r="G62" s="8"/>
      <c r="H62" s="8"/>
      <c r="I62" s="8"/>
      <c r="J62" s="8"/>
      <c r="K62" s="8"/>
      <c r="L62" s="8"/>
      <c r="M62" s="8"/>
      <c r="N62" s="8"/>
      <c r="O62" s="8"/>
      <c r="P62" s="8"/>
      <c r="Q62" s="8"/>
      <c r="R62" s="8"/>
      <c r="S62" s="8"/>
      <c r="T62" s="8"/>
      <c r="U62" s="8"/>
      <c r="V62" s="8"/>
      <c r="W62" s="8"/>
      <c r="X62" s="8"/>
      <c r="Y62" s="8"/>
      <c r="Z62" s="8"/>
      <c r="AA62" s="8"/>
      <c r="AB62" s="8"/>
      <c r="AC62" s="8"/>
      <c r="AD62" s="8"/>
      <c r="AE62" s="8"/>
      <c r="AF62" s="8"/>
      <c r="AG62" s="8"/>
      <c r="AH62" s="8"/>
      <c r="AI62" s="8"/>
      <c r="AJ62" s="8"/>
      <c r="AK62" s="8"/>
      <c r="AL62" s="8"/>
      <c r="AM62" s="8"/>
      <c r="AN62" s="8"/>
      <c r="AO62" s="8"/>
      <c r="AP62" s="8"/>
      <c r="AQ62" s="8"/>
      <c r="AR62" s="8"/>
      <c r="AS62" s="8"/>
      <c r="AT62" s="8"/>
      <c r="AU62" s="8"/>
      <c r="AV62" s="8"/>
      <c r="AW62" s="8"/>
      <c r="AX62" s="8"/>
      <c r="AY62" s="8"/>
      <c r="AZ62" s="8"/>
      <c r="BA62" s="8"/>
      <c r="BB62" s="8"/>
      <c r="BC62" s="8"/>
      <c r="BD62" s="8"/>
      <c r="BE62" s="8"/>
      <c r="BF62" s="8"/>
      <c r="BG62" s="8"/>
      <c r="BH62" s="8"/>
      <c r="BI62" s="8"/>
      <c r="BJ62" s="8"/>
      <c r="BK62" s="8"/>
      <c r="BL62" s="8"/>
      <c r="BM62" s="8"/>
      <c r="BN62" s="8"/>
      <c r="BO62" s="8"/>
      <c r="BP62" s="8"/>
      <c r="BQ62" s="8"/>
      <c r="BR62" s="8"/>
      <c r="BS62" s="8"/>
      <c r="BT62" s="8"/>
      <c r="BU62" s="8"/>
      <c r="BV62" s="8"/>
      <c r="BW62" s="8"/>
      <c r="BX62" s="8"/>
      <c r="BY62" s="8"/>
      <c r="BZ62" s="8"/>
      <c r="CA62" s="8"/>
      <c r="CB62" s="8"/>
    </row>
    <row r="63" spans="1:80" x14ac:dyDescent="0.25">
      <c r="A63" s="8"/>
      <c r="B63" s="8"/>
      <c r="C63" s="8"/>
      <c r="D63" s="8"/>
      <c r="E63" s="8"/>
      <c r="F63" s="8"/>
      <c r="G63" s="8"/>
      <c r="H63" s="8"/>
      <c r="I63" s="8"/>
      <c r="J63" s="8"/>
      <c r="K63" s="8"/>
      <c r="L63" s="8"/>
      <c r="M63" s="8"/>
      <c r="N63" s="8"/>
      <c r="O63" s="8"/>
      <c r="P63" s="8"/>
      <c r="Q63" s="8"/>
      <c r="R63" s="8"/>
      <c r="S63" s="8"/>
      <c r="T63" s="8"/>
      <c r="U63" s="8"/>
      <c r="V63" s="8"/>
      <c r="W63" s="8"/>
      <c r="X63" s="8"/>
      <c r="Y63" s="8"/>
      <c r="Z63" s="8"/>
      <c r="AA63" s="8"/>
      <c r="AB63" s="8"/>
      <c r="AC63" s="8"/>
      <c r="AD63" s="8"/>
      <c r="AE63" s="8"/>
      <c r="AF63" s="8"/>
      <c r="AG63" s="8"/>
      <c r="AH63" s="8"/>
      <c r="AI63" s="8"/>
      <c r="AJ63" s="8"/>
      <c r="AK63" s="8"/>
      <c r="AL63" s="8"/>
      <c r="AM63" s="8"/>
      <c r="AN63" s="8"/>
      <c r="AO63" s="8"/>
      <c r="AP63" s="8"/>
      <c r="AQ63" s="8"/>
      <c r="AR63" s="8"/>
      <c r="AS63" s="8"/>
      <c r="AT63" s="8"/>
      <c r="AU63" s="8"/>
      <c r="AV63" s="8"/>
      <c r="AW63" s="8"/>
      <c r="AX63" s="8"/>
      <c r="AY63" s="8"/>
      <c r="AZ63" s="8"/>
      <c r="BA63" s="8"/>
      <c r="BB63" s="8"/>
      <c r="BC63" s="8"/>
      <c r="BD63" s="8"/>
      <c r="BE63" s="8"/>
      <c r="BF63" s="8"/>
      <c r="BG63" s="8"/>
      <c r="BH63" s="8"/>
      <c r="BI63" s="8"/>
      <c r="BJ63" s="8"/>
      <c r="BK63" s="8"/>
      <c r="BL63" s="8"/>
      <c r="BM63" s="8"/>
      <c r="BN63" s="8"/>
      <c r="BO63" s="8"/>
      <c r="BP63" s="8"/>
      <c r="BQ63" s="8"/>
      <c r="BR63" s="8"/>
      <c r="BS63" s="8"/>
      <c r="BT63" s="8"/>
      <c r="BU63" s="8"/>
      <c r="BV63" s="8"/>
      <c r="BW63" s="8"/>
      <c r="BX63" s="8"/>
      <c r="BY63" s="8"/>
      <c r="BZ63" s="8"/>
      <c r="CA63" s="8"/>
      <c r="CB63" s="8"/>
    </row>
    <row r="64" spans="1:80" x14ac:dyDescent="0.25">
      <c r="A64" s="8"/>
      <c r="B64" s="8"/>
      <c r="C64" s="8"/>
      <c r="D64" s="8"/>
      <c r="E64" s="8"/>
      <c r="F64" s="8"/>
      <c r="G64" s="8"/>
      <c r="H64" s="8"/>
      <c r="I64" s="8"/>
      <c r="J64" s="8"/>
      <c r="K64" s="8"/>
      <c r="L64" s="8"/>
      <c r="M64" s="8"/>
      <c r="N64" s="8"/>
      <c r="O64" s="8"/>
      <c r="P64" s="8"/>
      <c r="Q64" s="8"/>
      <c r="R64" s="8"/>
      <c r="S64" s="8"/>
      <c r="T64" s="8"/>
      <c r="U64" s="8"/>
      <c r="V64" s="8"/>
      <c r="W64" s="8"/>
      <c r="X64" s="8"/>
      <c r="Y64" s="8"/>
      <c r="Z64" s="8"/>
      <c r="AA64" s="8"/>
      <c r="AB64" s="8"/>
      <c r="AC64" s="8"/>
      <c r="AD64" s="8"/>
      <c r="AE64" s="8"/>
      <c r="AF64" s="8"/>
      <c r="AG64" s="8"/>
      <c r="AH64" s="8"/>
      <c r="AI64" s="8"/>
      <c r="AJ64" s="8"/>
      <c r="AK64" s="8"/>
      <c r="AL64" s="8"/>
      <c r="AM64" s="8"/>
      <c r="AN64" s="8"/>
      <c r="AO64" s="8"/>
      <c r="AP64" s="8"/>
      <c r="AQ64" s="8"/>
      <c r="AR64" s="8"/>
      <c r="AS64" s="8"/>
      <c r="AT64" s="8"/>
      <c r="AU64" s="8"/>
      <c r="AV64" s="8"/>
      <c r="AW64" s="8"/>
      <c r="AX64" s="8"/>
      <c r="AY64" s="8"/>
      <c r="AZ64" s="8"/>
      <c r="BA64" s="8"/>
      <c r="BB64" s="8"/>
      <c r="BC64" s="8"/>
      <c r="BD64" s="8"/>
      <c r="BE64" s="8"/>
      <c r="BF64" s="8"/>
      <c r="BG64" s="8"/>
      <c r="BH64" s="8"/>
      <c r="BI64" s="8"/>
      <c r="BJ64" s="8"/>
      <c r="BK64" s="8"/>
      <c r="BL64" s="8"/>
      <c r="BM64" s="8"/>
      <c r="BN64" s="8"/>
      <c r="BO64" s="8"/>
      <c r="BP64" s="8"/>
      <c r="BQ64" s="8"/>
      <c r="BR64" s="8"/>
      <c r="BS64" s="8"/>
      <c r="BT64" s="8"/>
      <c r="BU64" s="8"/>
      <c r="BV64" s="8"/>
      <c r="BW64" s="8"/>
      <c r="BX64" s="8"/>
      <c r="BY64" s="8"/>
      <c r="BZ64" s="8"/>
      <c r="CA64" s="8"/>
      <c r="CB64" s="8"/>
    </row>
    <row r="65" spans="1:80" x14ac:dyDescent="0.25">
      <c r="A65" s="8"/>
      <c r="B65" s="8"/>
      <c r="C65" s="8"/>
      <c r="D65" s="8"/>
      <c r="E65" s="8"/>
      <c r="F65" s="8"/>
      <c r="G65" s="8"/>
      <c r="H65" s="8"/>
      <c r="I65" s="8"/>
      <c r="J65" s="8"/>
      <c r="K65" s="8"/>
      <c r="L65" s="8"/>
      <c r="M65" s="8"/>
      <c r="N65" s="8"/>
      <c r="O65" s="8"/>
      <c r="P65" s="8"/>
      <c r="Q65" s="8"/>
      <c r="R65" s="8"/>
      <c r="S65" s="8"/>
      <c r="T65" s="8"/>
      <c r="U65" s="8"/>
      <c r="V65" s="8"/>
      <c r="W65" s="8"/>
      <c r="X65" s="8"/>
      <c r="Y65" s="8"/>
      <c r="Z65" s="8"/>
      <c r="AA65" s="8"/>
      <c r="AB65" s="8"/>
      <c r="AC65" s="8"/>
      <c r="AD65" s="8"/>
      <c r="AE65" s="8"/>
      <c r="AF65" s="8"/>
      <c r="AG65" s="8"/>
      <c r="AH65" s="8"/>
      <c r="AI65" s="8"/>
      <c r="AJ65" s="8"/>
      <c r="AK65" s="8"/>
      <c r="AL65" s="8"/>
      <c r="AM65" s="8"/>
      <c r="AN65" s="8"/>
      <c r="AO65" s="8"/>
      <c r="AP65" s="8"/>
      <c r="AQ65" s="8"/>
      <c r="AR65" s="8"/>
      <c r="AS65" s="8"/>
      <c r="AT65" s="8"/>
      <c r="AU65" s="8"/>
      <c r="AV65" s="8"/>
      <c r="AW65" s="8"/>
      <c r="AX65" s="8"/>
      <c r="AY65" s="8"/>
      <c r="AZ65" s="8"/>
      <c r="BA65" s="8"/>
      <c r="BB65" s="8"/>
      <c r="BC65" s="8"/>
      <c r="BD65" s="8"/>
      <c r="BE65" s="8"/>
      <c r="BF65" s="8"/>
      <c r="BG65" s="8"/>
      <c r="BH65" s="8"/>
      <c r="BI65" s="8"/>
      <c r="BJ65" s="8"/>
      <c r="BK65" s="8"/>
      <c r="BL65" s="8"/>
      <c r="BM65" s="8"/>
      <c r="BN65" s="8"/>
      <c r="BO65" s="8"/>
      <c r="BP65" s="8"/>
      <c r="BQ65" s="8"/>
      <c r="BR65" s="8"/>
      <c r="BS65" s="8"/>
      <c r="BT65" s="8"/>
      <c r="BU65" s="8"/>
      <c r="BV65" s="8"/>
      <c r="BW65" s="8"/>
      <c r="BX65" s="8"/>
      <c r="BY65" s="8"/>
      <c r="BZ65" s="8"/>
      <c r="CA65" s="8"/>
      <c r="CB65" s="8"/>
    </row>
    <row r="66" spans="1:80" x14ac:dyDescent="0.25">
      <c r="A66" s="8"/>
      <c r="B66" s="8"/>
      <c r="C66" s="8"/>
      <c r="D66" s="8"/>
      <c r="E66" s="8"/>
      <c r="F66" s="8"/>
      <c r="G66" s="8"/>
      <c r="H66" s="8"/>
      <c r="I66" s="8"/>
      <c r="J66" s="8"/>
      <c r="K66" s="8"/>
      <c r="L66" s="8"/>
      <c r="M66" s="8"/>
      <c r="N66" s="8"/>
      <c r="O66" s="8"/>
      <c r="P66" s="8"/>
      <c r="Q66" s="8"/>
      <c r="R66" s="8"/>
      <c r="S66" s="8"/>
      <c r="T66" s="8"/>
      <c r="U66" s="8"/>
      <c r="V66" s="8"/>
      <c r="W66" s="8"/>
      <c r="X66" s="8"/>
      <c r="Y66" s="8"/>
      <c r="Z66" s="8"/>
      <c r="AA66" s="8"/>
      <c r="AB66" s="8"/>
      <c r="AC66" s="8"/>
      <c r="AD66" s="8"/>
      <c r="AE66" s="8"/>
      <c r="AF66" s="8"/>
      <c r="AG66" s="8"/>
      <c r="AH66" s="8"/>
      <c r="AI66" s="8"/>
      <c r="AJ66" s="8"/>
      <c r="AK66" s="8"/>
      <c r="AL66" s="8"/>
      <c r="AM66" s="8"/>
      <c r="AN66" s="8"/>
      <c r="AO66" s="8"/>
      <c r="AP66" s="8"/>
      <c r="AQ66" s="8"/>
      <c r="AR66" s="8"/>
      <c r="AS66" s="8"/>
      <c r="AT66" s="8"/>
      <c r="AU66" s="8"/>
      <c r="AV66" s="8"/>
      <c r="AW66" s="8"/>
      <c r="AX66" s="8"/>
      <c r="AY66" s="8"/>
      <c r="AZ66" s="8"/>
      <c r="BA66" s="8"/>
      <c r="BB66" s="8"/>
      <c r="BC66" s="8"/>
      <c r="BD66" s="8"/>
      <c r="BE66" s="8"/>
      <c r="BF66" s="8"/>
      <c r="BG66" s="8"/>
      <c r="BH66" s="8"/>
      <c r="BI66" s="8"/>
      <c r="BJ66" s="8"/>
      <c r="BK66" s="8"/>
      <c r="BL66" s="8"/>
      <c r="BM66" s="8"/>
      <c r="BN66" s="8"/>
      <c r="BO66" s="8"/>
      <c r="BP66" s="8"/>
      <c r="BQ66" s="8"/>
      <c r="BR66" s="8"/>
      <c r="BS66" s="8"/>
      <c r="BT66" s="8"/>
      <c r="BU66" s="8"/>
      <c r="BV66" s="8"/>
      <c r="BW66" s="8"/>
      <c r="BX66" s="8"/>
      <c r="BY66" s="8"/>
      <c r="BZ66" s="8"/>
      <c r="CA66" s="8"/>
      <c r="CB66" s="8"/>
    </row>
    <row r="67" spans="1:80" x14ac:dyDescent="0.25">
      <c r="A67" s="8"/>
      <c r="B67" s="8"/>
      <c r="C67" s="8"/>
      <c r="D67" s="8"/>
      <c r="E67" s="8"/>
      <c r="F67" s="8"/>
      <c r="G67" s="8"/>
      <c r="H67" s="8"/>
      <c r="I67" s="8"/>
      <c r="J67" s="8"/>
      <c r="K67" s="8"/>
      <c r="L67" s="8"/>
      <c r="M67" s="8"/>
      <c r="N67" s="8"/>
      <c r="O67" s="8"/>
      <c r="P67" s="8"/>
      <c r="Q67" s="8"/>
      <c r="R67" s="8"/>
      <c r="S67" s="8"/>
      <c r="T67" s="8"/>
      <c r="U67" s="8"/>
      <c r="V67" s="8"/>
      <c r="W67" s="8"/>
      <c r="X67" s="8"/>
      <c r="Y67" s="8"/>
      <c r="Z67" s="8"/>
      <c r="AA67" s="8"/>
      <c r="AB67" s="8"/>
      <c r="AC67" s="8"/>
      <c r="AD67" s="8"/>
      <c r="AE67" s="8"/>
      <c r="AF67" s="8"/>
      <c r="AG67" s="8"/>
      <c r="AH67" s="8"/>
      <c r="AI67" s="8"/>
      <c r="AJ67" s="8"/>
      <c r="AK67" s="8"/>
      <c r="AL67" s="8"/>
      <c r="AM67" s="8"/>
      <c r="AN67" s="8"/>
      <c r="AO67" s="8"/>
      <c r="AP67" s="8"/>
      <c r="AQ67" s="8"/>
      <c r="AR67" s="8"/>
      <c r="AS67" s="8"/>
      <c r="AT67" s="8"/>
      <c r="AU67" s="8"/>
      <c r="AV67" s="8"/>
      <c r="AW67" s="8"/>
      <c r="AX67" s="8"/>
      <c r="AY67" s="8"/>
      <c r="AZ67" s="8"/>
      <c r="BA67" s="8"/>
      <c r="BB67" s="8"/>
      <c r="BC67" s="8"/>
      <c r="BD67" s="8"/>
      <c r="BE67" s="8"/>
      <c r="BF67" s="8"/>
      <c r="BG67" s="8"/>
      <c r="BH67" s="8"/>
      <c r="BI67" s="8"/>
      <c r="BJ67" s="8"/>
      <c r="BK67" s="8"/>
      <c r="BL67" s="8"/>
      <c r="BM67" s="8"/>
      <c r="BN67" s="8"/>
      <c r="BO67" s="8"/>
      <c r="BP67" s="8"/>
      <c r="BQ67" s="8"/>
      <c r="BR67" s="8"/>
      <c r="BS67" s="8"/>
      <c r="BT67" s="8"/>
      <c r="BU67" s="8"/>
      <c r="BV67" s="8"/>
      <c r="BW67" s="8"/>
      <c r="BX67" s="8"/>
      <c r="BY67" s="8"/>
      <c r="BZ67" s="8"/>
      <c r="CA67" s="8"/>
      <c r="CB67" s="8"/>
    </row>
    <row r="68" spans="1:80" x14ac:dyDescent="0.25">
      <c r="A68" s="8"/>
      <c r="B68" s="8"/>
      <c r="C68" s="8"/>
      <c r="D68" s="8"/>
      <c r="E68" s="8"/>
      <c r="F68" s="8"/>
      <c r="G68" s="8"/>
      <c r="H68" s="8"/>
      <c r="I68" s="8"/>
      <c r="J68" s="8"/>
      <c r="K68" s="8"/>
      <c r="L68" s="8"/>
      <c r="M68" s="8"/>
      <c r="N68" s="8"/>
      <c r="O68" s="8"/>
      <c r="P68" s="8"/>
      <c r="Q68" s="8"/>
      <c r="R68" s="8"/>
      <c r="S68" s="8"/>
      <c r="T68" s="8"/>
      <c r="U68" s="8"/>
      <c r="V68" s="8"/>
      <c r="W68" s="8"/>
      <c r="X68" s="8"/>
      <c r="Y68" s="8"/>
      <c r="Z68" s="8"/>
      <c r="AA68" s="8"/>
      <c r="AB68" s="8"/>
      <c r="AC68" s="8"/>
      <c r="AD68" s="8"/>
      <c r="AE68" s="8"/>
      <c r="AF68" s="8"/>
      <c r="AG68" s="8"/>
      <c r="AH68" s="8"/>
      <c r="AI68" s="8"/>
      <c r="AJ68" s="8"/>
      <c r="AK68" s="8"/>
      <c r="AL68" s="8"/>
      <c r="AM68" s="8"/>
      <c r="AN68" s="8"/>
      <c r="AO68" s="8"/>
      <c r="AP68" s="8"/>
      <c r="AQ68" s="8"/>
      <c r="AR68" s="8"/>
      <c r="AS68" s="8"/>
      <c r="AT68" s="8"/>
      <c r="AU68" s="8"/>
      <c r="AV68" s="8"/>
      <c r="AW68" s="8"/>
      <c r="AX68" s="8"/>
      <c r="AY68" s="8"/>
      <c r="AZ68" s="8"/>
      <c r="BA68" s="8"/>
      <c r="BB68" s="8"/>
      <c r="BC68" s="8"/>
      <c r="BD68" s="8"/>
      <c r="BE68" s="8"/>
      <c r="BF68" s="8"/>
      <c r="BG68" s="8"/>
      <c r="BH68" s="8"/>
      <c r="BI68" s="8"/>
      <c r="BJ68" s="8"/>
      <c r="BK68" s="8"/>
      <c r="BL68" s="8"/>
      <c r="BM68" s="8"/>
      <c r="BN68" s="8"/>
      <c r="BO68" s="8"/>
      <c r="BP68" s="8"/>
      <c r="BQ68" s="8"/>
      <c r="BR68" s="8"/>
      <c r="BS68" s="8"/>
      <c r="BT68" s="8"/>
      <c r="BU68" s="8"/>
      <c r="BV68" s="8"/>
      <c r="BW68" s="8"/>
      <c r="BX68" s="8"/>
      <c r="BY68" s="8"/>
      <c r="BZ68" s="8"/>
      <c r="CA68" s="8"/>
      <c r="CB68" s="8"/>
    </row>
    <row r="69" spans="1:80" x14ac:dyDescent="0.25">
      <c r="A69" s="8"/>
      <c r="B69" s="8"/>
      <c r="C69" s="8"/>
      <c r="D69" s="8"/>
      <c r="E69" s="8"/>
      <c r="F69" s="8"/>
      <c r="G69" s="8"/>
      <c r="H69" s="8"/>
      <c r="I69" s="8"/>
      <c r="J69" s="8"/>
      <c r="K69" s="8"/>
      <c r="L69" s="8"/>
      <c r="M69" s="8"/>
      <c r="N69" s="8"/>
      <c r="O69" s="8"/>
      <c r="P69" s="8"/>
      <c r="Q69" s="8"/>
      <c r="R69" s="8"/>
      <c r="S69" s="8"/>
      <c r="T69" s="8"/>
      <c r="U69" s="8"/>
      <c r="V69" s="8"/>
      <c r="W69" s="8"/>
      <c r="X69" s="8"/>
      <c r="Y69" s="8"/>
      <c r="Z69" s="8"/>
      <c r="AA69" s="8"/>
      <c r="AB69" s="8"/>
      <c r="AC69" s="8"/>
      <c r="AD69" s="8"/>
      <c r="AE69" s="8"/>
      <c r="AF69" s="8"/>
      <c r="AG69" s="8"/>
      <c r="AH69" s="8"/>
      <c r="AI69" s="8"/>
      <c r="AJ69" s="8"/>
      <c r="AK69" s="8"/>
      <c r="AL69" s="8"/>
      <c r="AM69" s="8"/>
      <c r="AN69" s="8"/>
      <c r="AO69" s="8"/>
      <c r="AP69" s="8"/>
      <c r="AQ69" s="8"/>
      <c r="AR69" s="8"/>
      <c r="AS69" s="8"/>
      <c r="AT69" s="8"/>
      <c r="AU69" s="8"/>
      <c r="AV69" s="8"/>
      <c r="AW69" s="8"/>
      <c r="AX69" s="8"/>
      <c r="AY69" s="8"/>
      <c r="AZ69" s="8"/>
      <c r="BA69" s="8"/>
      <c r="BB69" s="8"/>
      <c r="BC69" s="8"/>
      <c r="BD69" s="8"/>
      <c r="BE69" s="8"/>
      <c r="BF69" s="8"/>
      <c r="BG69" s="8"/>
      <c r="BH69" s="8"/>
      <c r="BI69" s="8"/>
      <c r="BJ69" s="8"/>
      <c r="BK69" s="8"/>
      <c r="BL69" s="8"/>
      <c r="BM69" s="8"/>
      <c r="BN69" s="8"/>
      <c r="BO69" s="8"/>
      <c r="BP69" s="8"/>
      <c r="BQ69" s="8"/>
      <c r="BR69" s="8"/>
      <c r="BS69" s="8"/>
      <c r="BT69" s="8"/>
      <c r="BU69" s="8"/>
      <c r="BV69" s="8"/>
      <c r="BW69" s="8"/>
      <c r="BX69" s="8"/>
      <c r="BY69" s="8"/>
      <c r="BZ69" s="8"/>
      <c r="CA69" s="8"/>
      <c r="CB69" s="8"/>
    </row>
    <row r="70" spans="1:80" x14ac:dyDescent="0.25">
      <c r="A70" s="8"/>
      <c r="B70" s="8"/>
      <c r="C70" s="8"/>
      <c r="D70" s="8"/>
      <c r="E70" s="8"/>
      <c r="F70" s="8"/>
      <c r="G70" s="8"/>
      <c r="H70" s="8"/>
      <c r="I70" s="8"/>
      <c r="J70" s="8"/>
      <c r="K70" s="8"/>
      <c r="L70" s="8"/>
      <c r="M70" s="8"/>
      <c r="N70" s="8"/>
      <c r="O70" s="8"/>
      <c r="P70" s="8"/>
      <c r="Q70" s="8"/>
      <c r="R70" s="8"/>
      <c r="S70" s="8"/>
      <c r="T70" s="8"/>
      <c r="U70" s="8"/>
      <c r="V70" s="8"/>
      <c r="W70" s="8"/>
      <c r="X70" s="8"/>
      <c r="Y70" s="8"/>
      <c r="Z70" s="8"/>
      <c r="AA70" s="8"/>
      <c r="AB70" s="8"/>
      <c r="AC70" s="8"/>
      <c r="AD70" s="8"/>
      <c r="AE70" s="8"/>
      <c r="AF70" s="8"/>
      <c r="AG70" s="8"/>
      <c r="AH70" s="8"/>
      <c r="AI70" s="8"/>
      <c r="AJ70" s="8"/>
      <c r="AK70" s="8"/>
      <c r="AL70" s="8"/>
      <c r="AM70" s="8"/>
      <c r="AN70" s="8"/>
      <c r="AO70" s="8"/>
      <c r="AP70" s="8"/>
      <c r="AQ70" s="8"/>
      <c r="AR70" s="8"/>
      <c r="AS70" s="8"/>
      <c r="AT70" s="8"/>
      <c r="AU70" s="8"/>
      <c r="AV70" s="8"/>
      <c r="AW70" s="8"/>
      <c r="AX70" s="8"/>
      <c r="AY70" s="8"/>
      <c r="AZ70" s="8"/>
      <c r="BA70" s="8"/>
      <c r="BB70" s="8"/>
      <c r="BC70" s="8"/>
      <c r="BD70" s="8"/>
      <c r="BE70" s="8"/>
      <c r="BF70" s="8"/>
      <c r="BG70" s="8"/>
      <c r="BH70" s="8"/>
      <c r="BI70" s="8"/>
      <c r="BJ70" s="8"/>
      <c r="BK70" s="8"/>
      <c r="BL70" s="8"/>
      <c r="BM70" s="8"/>
      <c r="BN70" s="8"/>
      <c r="BO70" s="8"/>
      <c r="BP70" s="8"/>
      <c r="BQ70" s="8"/>
      <c r="BR70" s="8"/>
      <c r="BS70" s="8"/>
      <c r="BT70" s="8"/>
      <c r="BU70" s="8"/>
      <c r="BV70" s="8"/>
      <c r="BW70" s="8"/>
      <c r="BX70" s="8"/>
      <c r="BY70" s="8"/>
      <c r="BZ70" s="8"/>
      <c r="CA70" s="8"/>
      <c r="CB70" s="8"/>
    </row>
    <row r="71" spans="1:80" x14ac:dyDescent="0.25">
      <c r="A71" s="8"/>
      <c r="B71" s="8"/>
      <c r="C71" s="8"/>
      <c r="D71" s="8"/>
      <c r="E71" s="8"/>
      <c r="F71" s="8"/>
      <c r="G71" s="8"/>
      <c r="H71" s="8"/>
      <c r="I71" s="8"/>
      <c r="J71" s="8"/>
      <c r="K71" s="8"/>
      <c r="L71" s="8"/>
      <c r="M71" s="8"/>
      <c r="N71" s="8"/>
      <c r="O71" s="8"/>
      <c r="P71" s="8"/>
      <c r="Q71" s="8"/>
      <c r="R71" s="8"/>
      <c r="S71" s="8"/>
      <c r="T71" s="8"/>
      <c r="U71" s="8"/>
      <c r="V71" s="8"/>
      <c r="W71" s="8"/>
      <c r="X71" s="8"/>
      <c r="Y71" s="8"/>
      <c r="Z71" s="8"/>
      <c r="AA71" s="8"/>
      <c r="AB71" s="8"/>
      <c r="AC71" s="8"/>
      <c r="AD71" s="8"/>
      <c r="AE71" s="8"/>
      <c r="AF71" s="8"/>
      <c r="AG71" s="8"/>
      <c r="AH71" s="8"/>
      <c r="AI71" s="8"/>
      <c r="AJ71" s="8"/>
      <c r="AK71" s="8"/>
      <c r="AL71" s="8"/>
      <c r="AM71" s="8"/>
      <c r="AN71" s="8"/>
      <c r="AO71" s="8"/>
      <c r="AP71" s="8"/>
      <c r="AQ71" s="8"/>
      <c r="AR71" s="8"/>
      <c r="AS71" s="8"/>
      <c r="AT71" s="8"/>
      <c r="AU71" s="8"/>
      <c r="AV71" s="8"/>
      <c r="AW71" s="8"/>
      <c r="AX71" s="8"/>
      <c r="AY71" s="8"/>
      <c r="AZ71" s="8"/>
      <c r="BA71" s="8"/>
      <c r="BB71" s="8"/>
      <c r="BC71" s="8"/>
      <c r="BD71" s="8"/>
      <c r="BE71" s="8"/>
      <c r="BF71" s="8"/>
      <c r="BG71" s="8"/>
      <c r="BH71" s="8"/>
      <c r="BI71" s="8"/>
      <c r="BJ71" s="8"/>
      <c r="BK71" s="8"/>
      <c r="BL71" s="8"/>
      <c r="BM71" s="8"/>
      <c r="BN71" s="8"/>
      <c r="BO71" s="8"/>
      <c r="BP71" s="8"/>
      <c r="BQ71" s="8"/>
      <c r="BR71" s="8"/>
      <c r="BS71" s="8"/>
      <c r="BT71" s="8"/>
      <c r="BU71" s="8"/>
      <c r="BV71" s="8"/>
      <c r="BW71" s="8"/>
      <c r="BX71" s="8"/>
      <c r="BY71" s="8"/>
      <c r="BZ71" s="8"/>
      <c r="CA71" s="8"/>
      <c r="CB71" s="8"/>
    </row>
    <row r="72" spans="1:80" x14ac:dyDescent="0.25">
      <c r="A72" s="8"/>
      <c r="B72" s="8"/>
      <c r="C72" s="8"/>
      <c r="D72" s="8"/>
      <c r="E72" s="8"/>
      <c r="F72" s="8"/>
      <c r="G72" s="8"/>
      <c r="H72" s="8"/>
      <c r="I72" s="8"/>
      <c r="J72" s="8"/>
      <c r="K72" s="8"/>
      <c r="L72" s="8"/>
      <c r="M72" s="8"/>
      <c r="N72" s="8"/>
      <c r="O72" s="8"/>
      <c r="P72" s="8"/>
      <c r="Q72" s="8"/>
      <c r="R72" s="8"/>
      <c r="S72" s="8"/>
      <c r="T72" s="8"/>
      <c r="U72" s="8"/>
      <c r="V72" s="8"/>
      <c r="W72" s="8"/>
      <c r="X72" s="8"/>
      <c r="Y72" s="8"/>
      <c r="Z72" s="8"/>
      <c r="AA72" s="8"/>
      <c r="AB72" s="8"/>
      <c r="AC72" s="8"/>
      <c r="AD72" s="8"/>
      <c r="AE72" s="8"/>
      <c r="AF72" s="8"/>
      <c r="AG72" s="8"/>
      <c r="AH72" s="8"/>
      <c r="AI72" s="8"/>
      <c r="AJ72" s="8"/>
      <c r="AK72" s="8"/>
      <c r="AL72" s="8"/>
      <c r="AM72" s="8"/>
      <c r="AN72" s="8"/>
      <c r="AO72" s="8"/>
      <c r="AP72" s="8"/>
      <c r="AQ72" s="8"/>
      <c r="AR72" s="8"/>
      <c r="AS72" s="8"/>
      <c r="AT72" s="8"/>
      <c r="AU72" s="8"/>
      <c r="AV72" s="8"/>
      <c r="AW72" s="8"/>
      <c r="AX72" s="8"/>
      <c r="AY72" s="8"/>
      <c r="AZ72" s="8"/>
      <c r="BA72" s="8"/>
      <c r="BB72" s="8"/>
      <c r="BC72" s="8"/>
      <c r="BD72" s="8"/>
      <c r="BE72" s="8"/>
      <c r="BF72" s="8"/>
      <c r="BG72" s="8"/>
      <c r="BH72" s="8"/>
      <c r="BI72" s="8"/>
      <c r="BJ72" s="8"/>
      <c r="BK72" s="8"/>
      <c r="BL72" s="8"/>
      <c r="BM72" s="8"/>
      <c r="BN72" s="8"/>
      <c r="BO72" s="8"/>
      <c r="BP72" s="8"/>
      <c r="BQ72" s="8"/>
      <c r="BR72" s="8"/>
      <c r="BS72" s="8"/>
      <c r="BT72" s="8"/>
      <c r="BU72" s="8"/>
      <c r="BV72" s="8"/>
      <c r="BW72" s="8"/>
      <c r="BX72" s="8"/>
      <c r="BY72" s="8"/>
      <c r="BZ72" s="8"/>
      <c r="CA72" s="8"/>
      <c r="CB72" s="8"/>
    </row>
    <row r="73" spans="1:80" x14ac:dyDescent="0.25">
      <c r="A73" s="8"/>
      <c r="B73" s="8"/>
      <c r="C73" s="8"/>
      <c r="D73" s="8"/>
      <c r="E73" s="8"/>
      <c r="F73" s="8"/>
      <c r="G73" s="8"/>
      <c r="H73" s="8"/>
      <c r="I73" s="8"/>
      <c r="J73" s="8"/>
      <c r="K73" s="8"/>
      <c r="L73" s="8"/>
      <c r="M73" s="8"/>
      <c r="N73" s="8"/>
      <c r="O73" s="8"/>
      <c r="P73" s="8"/>
      <c r="Q73" s="8"/>
      <c r="R73" s="8"/>
      <c r="S73" s="8"/>
      <c r="T73" s="8"/>
      <c r="U73" s="8"/>
      <c r="V73" s="8"/>
      <c r="W73" s="8"/>
      <c r="X73" s="8"/>
      <c r="Y73" s="8"/>
      <c r="Z73" s="8"/>
      <c r="AA73" s="8"/>
      <c r="AB73" s="8"/>
      <c r="AC73" s="8"/>
      <c r="AD73" s="8"/>
      <c r="AE73" s="8"/>
      <c r="AF73" s="8"/>
      <c r="AG73" s="8"/>
      <c r="AH73" s="8"/>
      <c r="AI73" s="8"/>
      <c r="AJ73" s="8"/>
      <c r="AK73" s="8"/>
      <c r="AL73" s="8"/>
      <c r="AM73" s="8"/>
      <c r="AN73" s="8"/>
      <c r="AO73" s="8"/>
      <c r="AP73" s="8"/>
      <c r="AQ73" s="8"/>
      <c r="AR73" s="8"/>
      <c r="AS73" s="8"/>
      <c r="AT73" s="8"/>
      <c r="AU73" s="8"/>
      <c r="AV73" s="8"/>
      <c r="AW73" s="8"/>
      <c r="AX73" s="8"/>
      <c r="AY73" s="8"/>
      <c r="AZ73" s="8"/>
      <c r="BA73" s="8"/>
      <c r="BB73" s="8"/>
      <c r="BC73" s="8"/>
      <c r="BD73" s="8"/>
      <c r="BE73" s="8"/>
      <c r="BF73" s="8"/>
      <c r="BG73" s="8"/>
      <c r="BH73" s="8"/>
      <c r="BI73" s="8"/>
      <c r="BJ73" s="8"/>
      <c r="BK73" s="8"/>
      <c r="BL73" s="8"/>
      <c r="BM73" s="8"/>
      <c r="BN73" s="8"/>
      <c r="BO73" s="8"/>
      <c r="BP73" s="8"/>
      <c r="BQ73" s="8"/>
      <c r="BR73" s="8"/>
      <c r="BS73" s="8"/>
      <c r="BT73" s="8"/>
      <c r="BU73" s="8"/>
      <c r="BV73" s="8"/>
      <c r="BW73" s="8"/>
      <c r="BX73" s="8"/>
      <c r="BY73" s="8"/>
      <c r="BZ73" s="8"/>
      <c r="CA73" s="8"/>
      <c r="CB73" s="8"/>
    </row>
    <row r="74" spans="1:80" x14ac:dyDescent="0.25">
      <c r="A74" s="8"/>
      <c r="B74" s="8"/>
      <c r="C74" s="8"/>
      <c r="D74" s="8"/>
      <c r="E74" s="8"/>
      <c r="F74" s="8"/>
      <c r="G74" s="8"/>
      <c r="H74" s="8"/>
      <c r="I74" s="8"/>
      <c r="J74" s="8"/>
      <c r="K74" s="8"/>
      <c r="L74" s="8"/>
      <c r="M74" s="8"/>
      <c r="N74" s="8"/>
      <c r="O74" s="8"/>
      <c r="P74" s="8"/>
      <c r="Q74" s="8"/>
      <c r="R74" s="8"/>
      <c r="S74" s="8"/>
      <c r="T74" s="8"/>
      <c r="U74" s="8"/>
      <c r="V74" s="8"/>
      <c r="W74" s="8"/>
      <c r="X74" s="8"/>
      <c r="Y74" s="8"/>
      <c r="Z74" s="8"/>
      <c r="AA74" s="8"/>
      <c r="AB74" s="8"/>
      <c r="AC74" s="8"/>
      <c r="AD74" s="8"/>
      <c r="AE74" s="8"/>
      <c r="AF74" s="8"/>
      <c r="AG74" s="8"/>
      <c r="AH74" s="8"/>
      <c r="AI74" s="8"/>
      <c r="AJ74" s="8"/>
      <c r="AK74" s="8"/>
      <c r="AL74" s="8"/>
      <c r="AM74" s="8"/>
      <c r="AN74" s="8"/>
      <c r="AO74" s="8"/>
      <c r="AP74" s="8"/>
      <c r="AQ74" s="8"/>
      <c r="AR74" s="8"/>
      <c r="AS74" s="8"/>
      <c r="AT74" s="8"/>
      <c r="AU74" s="8"/>
      <c r="AV74" s="8"/>
      <c r="AW74" s="8"/>
      <c r="AX74" s="8"/>
      <c r="AY74" s="8"/>
      <c r="AZ74" s="8"/>
      <c r="BA74" s="8"/>
      <c r="BB74" s="8"/>
      <c r="BC74" s="8"/>
      <c r="BD74" s="8"/>
      <c r="BE74" s="8"/>
      <c r="BF74" s="8"/>
      <c r="BG74" s="8"/>
      <c r="BH74" s="8"/>
      <c r="BI74" s="8"/>
      <c r="BJ74" s="8"/>
      <c r="BK74" s="8"/>
      <c r="BL74" s="8"/>
      <c r="BM74" s="8"/>
      <c r="BN74" s="8"/>
      <c r="BO74" s="8"/>
      <c r="BP74" s="8"/>
      <c r="BQ74" s="8"/>
      <c r="BR74" s="8"/>
      <c r="BS74" s="8"/>
      <c r="BT74" s="8"/>
      <c r="BU74" s="8"/>
      <c r="BV74" s="8"/>
      <c r="BW74" s="8"/>
      <c r="BX74" s="8"/>
      <c r="BY74" s="8"/>
      <c r="BZ74" s="8"/>
      <c r="CA74" s="8"/>
      <c r="CB74" s="8"/>
    </row>
    <row r="75" spans="1:80" x14ac:dyDescent="0.25">
      <c r="A75" s="8"/>
      <c r="B75" s="8"/>
      <c r="C75" s="8"/>
      <c r="D75" s="8"/>
      <c r="E75" s="8"/>
      <c r="F75" s="8"/>
      <c r="G75" s="8"/>
      <c r="H75" s="8"/>
      <c r="I75" s="8"/>
      <c r="J75" s="8"/>
      <c r="K75" s="8"/>
      <c r="L75" s="8"/>
      <c r="M75" s="8"/>
      <c r="N75" s="8"/>
      <c r="O75" s="8"/>
      <c r="P75" s="8"/>
      <c r="Q75" s="8"/>
      <c r="R75" s="8"/>
      <c r="S75" s="8"/>
      <c r="T75" s="8"/>
      <c r="U75" s="8"/>
      <c r="V75" s="8"/>
      <c r="W75" s="8"/>
      <c r="X75" s="8"/>
      <c r="Y75" s="8"/>
      <c r="Z75" s="8"/>
      <c r="AA75" s="8"/>
      <c r="AB75" s="8"/>
      <c r="AC75" s="8"/>
      <c r="AD75" s="8"/>
      <c r="AE75" s="8"/>
      <c r="AF75" s="8"/>
      <c r="AG75" s="8"/>
      <c r="AH75" s="8"/>
      <c r="AI75" s="8"/>
      <c r="AJ75" s="8"/>
      <c r="AK75" s="8"/>
      <c r="AL75" s="8"/>
      <c r="AM75" s="8"/>
      <c r="AN75" s="8"/>
      <c r="AO75" s="8"/>
      <c r="AP75" s="8"/>
      <c r="AQ75" s="8"/>
      <c r="AR75" s="8"/>
      <c r="AS75" s="8"/>
      <c r="AT75" s="8"/>
      <c r="AU75" s="8"/>
      <c r="AV75" s="8"/>
      <c r="AW75" s="8"/>
      <c r="AX75" s="8"/>
      <c r="AY75" s="8"/>
      <c r="AZ75" s="8"/>
      <c r="BA75" s="8"/>
      <c r="BB75" s="8"/>
      <c r="BC75" s="8"/>
      <c r="BD75" s="8"/>
      <c r="BE75" s="8"/>
      <c r="BF75" s="8"/>
      <c r="BG75" s="8"/>
      <c r="BH75" s="8"/>
      <c r="BI75" s="8"/>
      <c r="BJ75" s="8"/>
      <c r="BK75" s="8"/>
      <c r="BL75" s="8"/>
      <c r="BM75" s="8"/>
      <c r="BN75" s="8"/>
      <c r="BO75" s="8"/>
      <c r="BP75" s="8"/>
      <c r="BQ75" s="8"/>
      <c r="BR75" s="8"/>
      <c r="BS75" s="8"/>
      <c r="BT75" s="8"/>
      <c r="BU75" s="8"/>
      <c r="BV75" s="8"/>
      <c r="BW75" s="8"/>
      <c r="BX75" s="8"/>
      <c r="BY75" s="8"/>
      <c r="BZ75" s="8"/>
      <c r="CA75" s="8"/>
      <c r="CB75" s="8"/>
    </row>
    <row r="76" spans="1:80" x14ac:dyDescent="0.25">
      <c r="A76" s="8"/>
      <c r="B76" s="8"/>
      <c r="C76" s="8"/>
      <c r="D76" s="8"/>
      <c r="E76" s="8"/>
      <c r="F76" s="8"/>
      <c r="G76" s="8"/>
      <c r="H76" s="8"/>
      <c r="I76" s="8"/>
      <c r="J76" s="8"/>
      <c r="K76" s="8"/>
      <c r="L76" s="8"/>
      <c r="M76" s="8"/>
      <c r="N76" s="8"/>
      <c r="O76" s="8"/>
      <c r="P76" s="8"/>
      <c r="Q76" s="8"/>
      <c r="R76" s="8"/>
      <c r="S76" s="8"/>
      <c r="T76" s="8"/>
      <c r="U76" s="8"/>
      <c r="V76" s="8"/>
      <c r="W76" s="8"/>
      <c r="X76" s="8"/>
      <c r="Y76" s="8"/>
      <c r="Z76" s="8"/>
      <c r="AA76" s="8"/>
      <c r="AB76" s="8"/>
      <c r="AC76" s="8"/>
      <c r="AD76" s="8"/>
      <c r="AE76" s="8"/>
      <c r="AF76" s="8"/>
      <c r="AG76" s="8"/>
      <c r="AH76" s="8"/>
      <c r="AI76" s="8"/>
      <c r="AJ76" s="8"/>
      <c r="AK76" s="8"/>
      <c r="AL76" s="8"/>
      <c r="AM76" s="8"/>
      <c r="AN76" s="8"/>
      <c r="AO76" s="8"/>
      <c r="AP76" s="8"/>
      <c r="AQ76" s="8"/>
      <c r="AR76" s="8"/>
      <c r="AS76" s="8"/>
      <c r="AT76" s="8"/>
      <c r="AU76" s="8"/>
      <c r="AV76" s="8"/>
      <c r="AW76" s="8"/>
      <c r="AX76" s="8"/>
      <c r="AY76" s="8"/>
      <c r="AZ76" s="8"/>
      <c r="BA76" s="8"/>
      <c r="BB76" s="8"/>
      <c r="BC76" s="8"/>
      <c r="BD76" s="8"/>
      <c r="BE76" s="8"/>
      <c r="BF76" s="8"/>
      <c r="BG76" s="8"/>
      <c r="BH76" s="8"/>
      <c r="BI76" s="8"/>
      <c r="BJ76" s="8"/>
      <c r="BK76" s="8"/>
      <c r="BL76" s="8"/>
      <c r="BM76" s="8"/>
      <c r="BN76" s="8"/>
      <c r="BO76" s="8"/>
      <c r="BP76" s="8"/>
      <c r="BQ76" s="8"/>
      <c r="BR76" s="8"/>
      <c r="BS76" s="8"/>
      <c r="BT76" s="8"/>
      <c r="BU76" s="8"/>
      <c r="BV76" s="8"/>
      <c r="BW76" s="8"/>
      <c r="BX76" s="8"/>
      <c r="BY76" s="8"/>
      <c r="BZ76" s="8"/>
      <c r="CA76" s="8"/>
      <c r="CB76" s="8"/>
    </row>
    <row r="77" spans="1:80" x14ac:dyDescent="0.25">
      <c r="A77" s="8"/>
      <c r="B77" s="8"/>
      <c r="C77" s="8"/>
      <c r="D77" s="8"/>
      <c r="E77" s="8"/>
      <c r="F77" s="8"/>
      <c r="G77" s="8"/>
      <c r="H77" s="8"/>
      <c r="I77" s="8"/>
      <c r="J77" s="8"/>
      <c r="K77" s="8"/>
      <c r="L77" s="8"/>
      <c r="M77" s="8"/>
      <c r="N77" s="8"/>
      <c r="O77" s="8"/>
      <c r="P77" s="8"/>
      <c r="Q77" s="8"/>
      <c r="R77" s="8"/>
      <c r="S77" s="8"/>
      <c r="T77" s="8"/>
      <c r="U77" s="8"/>
      <c r="V77" s="8"/>
      <c r="W77" s="8"/>
      <c r="X77" s="8"/>
      <c r="Y77" s="8"/>
      <c r="Z77" s="8"/>
      <c r="AA77" s="8"/>
      <c r="AB77" s="8"/>
      <c r="AC77" s="8"/>
      <c r="AD77" s="8"/>
      <c r="AE77" s="8"/>
      <c r="AF77" s="8"/>
      <c r="AG77" s="8"/>
      <c r="AH77" s="8"/>
      <c r="AI77" s="8"/>
      <c r="AJ77" s="8"/>
      <c r="AK77" s="8"/>
      <c r="AL77" s="8"/>
      <c r="AM77" s="8"/>
      <c r="AN77" s="8"/>
      <c r="AO77" s="8"/>
      <c r="AP77" s="8"/>
      <c r="AQ77" s="8"/>
      <c r="AR77" s="8"/>
      <c r="AS77" s="8"/>
      <c r="AT77" s="8"/>
      <c r="AU77" s="8"/>
      <c r="AV77" s="8"/>
      <c r="AW77" s="8"/>
      <c r="AX77" s="8"/>
      <c r="AY77" s="8"/>
      <c r="AZ77" s="8"/>
      <c r="BA77" s="8"/>
      <c r="BB77" s="8"/>
      <c r="BC77" s="8"/>
      <c r="BD77" s="8"/>
      <c r="BE77" s="8"/>
      <c r="BF77" s="8"/>
      <c r="BG77" s="8"/>
      <c r="BH77" s="8"/>
      <c r="BI77" s="8"/>
      <c r="BJ77" s="8"/>
      <c r="BK77" s="8"/>
      <c r="BL77" s="8"/>
      <c r="BM77" s="8"/>
      <c r="BN77" s="8"/>
      <c r="BO77" s="8"/>
      <c r="BP77" s="8"/>
      <c r="BQ77" s="8"/>
      <c r="BR77" s="8"/>
      <c r="BS77" s="8"/>
      <c r="BT77" s="8"/>
      <c r="BU77" s="8"/>
      <c r="BV77" s="8"/>
      <c r="BW77" s="8"/>
      <c r="BX77" s="8"/>
      <c r="BY77" s="8"/>
      <c r="BZ77" s="8"/>
      <c r="CA77" s="8"/>
      <c r="CB77" s="8"/>
    </row>
    <row r="78" spans="1:80" x14ac:dyDescent="0.25">
      <c r="A78" s="8"/>
      <c r="B78" s="8"/>
      <c r="C78" s="8"/>
      <c r="D78" s="8"/>
      <c r="E78" s="8"/>
      <c r="F78" s="8"/>
      <c r="G78" s="8"/>
      <c r="H78" s="8"/>
      <c r="I78" s="8"/>
      <c r="J78" s="8"/>
      <c r="K78" s="8"/>
      <c r="L78" s="8"/>
      <c r="M78" s="8"/>
      <c r="N78" s="8"/>
      <c r="O78" s="8"/>
      <c r="P78" s="8"/>
      <c r="Q78" s="8"/>
      <c r="R78" s="8"/>
      <c r="S78" s="8"/>
      <c r="T78" s="8"/>
      <c r="U78" s="8"/>
      <c r="V78" s="8"/>
      <c r="W78" s="8"/>
      <c r="X78" s="8"/>
      <c r="Y78" s="8"/>
      <c r="Z78" s="8"/>
      <c r="AA78" s="8"/>
      <c r="AB78" s="8"/>
      <c r="AC78" s="8"/>
      <c r="AD78" s="8"/>
      <c r="AE78" s="8"/>
      <c r="AF78" s="8"/>
      <c r="AG78" s="8"/>
      <c r="AH78" s="8"/>
      <c r="AI78" s="8"/>
      <c r="AJ78" s="8"/>
      <c r="AK78" s="8"/>
      <c r="AL78" s="8"/>
      <c r="AM78" s="8"/>
      <c r="AN78" s="8"/>
      <c r="AO78" s="8"/>
      <c r="AP78" s="8"/>
      <c r="AQ78" s="8"/>
      <c r="AR78" s="8"/>
      <c r="AS78" s="8"/>
      <c r="AT78" s="8"/>
      <c r="AU78" s="8"/>
      <c r="AV78" s="8"/>
      <c r="AW78" s="8"/>
      <c r="AX78" s="8"/>
      <c r="AY78" s="8"/>
      <c r="AZ78" s="8"/>
      <c r="BA78" s="8"/>
      <c r="BB78" s="8"/>
      <c r="BC78" s="8"/>
      <c r="BD78" s="8"/>
      <c r="BE78" s="8"/>
      <c r="BF78" s="8"/>
      <c r="BG78" s="8"/>
      <c r="BH78" s="8"/>
      <c r="BI78" s="8"/>
      <c r="BJ78" s="8"/>
      <c r="BK78" s="8"/>
      <c r="BL78" s="8"/>
      <c r="BM78" s="8"/>
      <c r="BN78" s="8"/>
      <c r="BO78" s="8"/>
      <c r="BP78" s="8"/>
      <c r="BQ78" s="8"/>
      <c r="BR78" s="8"/>
      <c r="BS78" s="8"/>
      <c r="BT78" s="8"/>
      <c r="BU78" s="8"/>
      <c r="BV78" s="8"/>
      <c r="BW78" s="8"/>
      <c r="BX78" s="8"/>
      <c r="BY78" s="8"/>
      <c r="BZ78" s="8"/>
      <c r="CA78" s="8"/>
      <c r="CB78" s="8"/>
    </row>
    <row r="79" spans="1:80" x14ac:dyDescent="0.25">
      <c r="A79" s="8"/>
      <c r="B79" s="8"/>
      <c r="C79" s="8"/>
      <c r="D79" s="8"/>
      <c r="E79" s="8"/>
      <c r="F79" s="8"/>
      <c r="G79" s="8"/>
      <c r="H79" s="8"/>
      <c r="I79" s="8"/>
      <c r="J79" s="8"/>
      <c r="K79" s="8"/>
      <c r="L79" s="8"/>
      <c r="M79" s="8"/>
      <c r="N79" s="8"/>
      <c r="O79" s="8"/>
      <c r="P79" s="8"/>
      <c r="Q79" s="8"/>
      <c r="R79" s="8"/>
      <c r="S79" s="8"/>
      <c r="T79" s="8"/>
      <c r="U79" s="8"/>
      <c r="V79" s="8"/>
      <c r="W79" s="8"/>
      <c r="X79" s="8"/>
      <c r="Y79" s="8"/>
      <c r="Z79" s="8"/>
      <c r="AA79" s="8"/>
      <c r="AB79" s="8"/>
      <c r="AC79" s="8"/>
      <c r="AD79" s="8"/>
      <c r="AE79" s="8"/>
      <c r="AF79" s="8"/>
      <c r="AG79" s="8"/>
      <c r="AH79" s="8"/>
      <c r="AI79" s="8"/>
      <c r="AJ79" s="8"/>
      <c r="AK79" s="8"/>
      <c r="AL79" s="8"/>
      <c r="AM79" s="8"/>
      <c r="AN79" s="8"/>
      <c r="AO79" s="8"/>
      <c r="AP79" s="8"/>
      <c r="AQ79" s="8"/>
      <c r="AR79" s="8"/>
      <c r="AS79" s="8"/>
      <c r="AT79" s="8"/>
      <c r="AU79" s="8"/>
      <c r="AV79" s="8"/>
      <c r="AW79" s="8"/>
      <c r="AX79" s="8"/>
      <c r="AY79" s="8"/>
      <c r="AZ79" s="8"/>
      <c r="BA79" s="8"/>
      <c r="BB79" s="8"/>
      <c r="BC79" s="8"/>
      <c r="BD79" s="8"/>
      <c r="BE79" s="8"/>
      <c r="BF79" s="8"/>
      <c r="BG79" s="8"/>
      <c r="BH79" s="8"/>
      <c r="BI79" s="8"/>
      <c r="BJ79" s="8"/>
      <c r="BK79" s="8"/>
    </row>
    <row r="80" spans="1:80" x14ac:dyDescent="0.25">
      <c r="A80" s="8"/>
      <c r="B80" s="8"/>
      <c r="C80" s="8"/>
      <c r="D80" s="8"/>
      <c r="E80" s="8"/>
      <c r="F80" s="8"/>
      <c r="G80" s="8"/>
      <c r="H80" s="8"/>
      <c r="I80" s="8"/>
      <c r="J80" s="8"/>
      <c r="K80" s="8"/>
      <c r="L80" s="8"/>
      <c r="M80" s="8"/>
      <c r="N80" s="8"/>
      <c r="O80" s="8"/>
      <c r="P80" s="8"/>
      <c r="Q80" s="8"/>
      <c r="R80" s="8"/>
      <c r="S80" s="8"/>
      <c r="T80" s="8"/>
      <c r="U80" s="8"/>
      <c r="V80" s="8"/>
      <c r="W80" s="8"/>
      <c r="X80" s="8"/>
      <c r="Y80" s="8"/>
      <c r="Z80" s="8"/>
      <c r="AA80" s="8"/>
      <c r="AB80" s="8"/>
      <c r="AC80" s="8"/>
      <c r="AD80" s="8"/>
      <c r="AE80" s="8"/>
      <c r="AF80" s="8"/>
      <c r="AG80" s="8"/>
      <c r="AH80" s="8"/>
      <c r="AI80" s="8"/>
      <c r="AJ80" s="8"/>
      <c r="AK80" s="8"/>
      <c r="AL80" s="8"/>
      <c r="AM80" s="8"/>
      <c r="AN80" s="8"/>
      <c r="AO80" s="8"/>
      <c r="AP80" s="8"/>
      <c r="AQ80" s="8"/>
      <c r="AR80" s="8"/>
      <c r="AS80" s="8"/>
      <c r="AT80" s="8"/>
      <c r="AU80" s="8"/>
      <c r="AV80" s="8"/>
      <c r="AW80" s="8"/>
      <c r="AX80" s="8"/>
      <c r="AY80" s="8"/>
      <c r="AZ80" s="8"/>
      <c r="BA80" s="8"/>
      <c r="BB80" s="8"/>
      <c r="BC80" s="8"/>
      <c r="BD80" s="8"/>
      <c r="BE80" s="8"/>
      <c r="BF80" s="8"/>
      <c r="BG80" s="8"/>
      <c r="BH80" s="8"/>
      <c r="BI80" s="8"/>
      <c r="BJ80" s="8"/>
      <c r="BK80" s="8"/>
    </row>
    <row r="81" spans="1:63" x14ac:dyDescent="0.25">
      <c r="A81" s="8"/>
      <c r="B81" s="8"/>
      <c r="C81" s="8"/>
      <c r="D81" s="8"/>
      <c r="E81" s="8"/>
      <c r="F81" s="8"/>
      <c r="G81" s="8"/>
      <c r="H81" s="8"/>
      <c r="I81" s="8"/>
      <c r="J81" s="8"/>
      <c r="K81" s="8"/>
      <c r="L81" s="8"/>
      <c r="M81" s="8"/>
      <c r="N81" s="8"/>
      <c r="O81" s="8"/>
      <c r="P81" s="8"/>
      <c r="Q81" s="8"/>
      <c r="R81" s="8"/>
      <c r="S81" s="8"/>
      <c r="T81" s="8"/>
      <c r="U81" s="8"/>
      <c r="V81" s="8"/>
      <c r="W81" s="8"/>
      <c r="X81" s="8"/>
      <c r="Y81" s="8"/>
      <c r="Z81" s="8"/>
      <c r="AA81" s="8"/>
      <c r="AB81" s="8"/>
      <c r="AC81" s="8"/>
      <c r="AD81" s="8"/>
      <c r="AE81" s="8"/>
      <c r="AF81" s="8"/>
      <c r="AG81" s="8"/>
      <c r="AH81" s="8"/>
      <c r="AI81" s="8"/>
      <c r="AJ81" s="8"/>
      <c r="AK81" s="8"/>
      <c r="AL81" s="8"/>
      <c r="AM81" s="8"/>
      <c r="AN81" s="8"/>
      <c r="AO81" s="8"/>
      <c r="AP81" s="8"/>
      <c r="AQ81" s="8"/>
      <c r="AR81" s="8"/>
      <c r="AS81" s="8"/>
      <c r="AT81" s="8"/>
      <c r="AU81" s="8"/>
      <c r="AV81" s="8"/>
      <c r="AW81" s="8"/>
      <c r="AX81" s="8"/>
      <c r="AY81" s="8"/>
      <c r="AZ81" s="8"/>
      <c r="BA81" s="8"/>
      <c r="BB81" s="8"/>
      <c r="BC81" s="8"/>
      <c r="BD81" s="8"/>
      <c r="BE81" s="8"/>
      <c r="BF81" s="8"/>
      <c r="BG81" s="8"/>
      <c r="BH81" s="8"/>
      <c r="BI81" s="8"/>
      <c r="BJ81" s="8"/>
      <c r="BK81" s="8"/>
    </row>
    <row r="82" spans="1:63" x14ac:dyDescent="0.25">
      <c r="A82" s="8"/>
      <c r="B82" s="8"/>
      <c r="C82" s="8"/>
      <c r="D82" s="8"/>
      <c r="E82" s="8"/>
      <c r="F82" s="8"/>
      <c r="G82" s="8"/>
      <c r="H82" s="8"/>
      <c r="I82" s="8"/>
      <c r="J82" s="8"/>
      <c r="K82" s="8"/>
      <c r="L82" s="8"/>
      <c r="M82" s="8"/>
      <c r="N82" s="8"/>
      <c r="O82" s="8"/>
      <c r="P82" s="8"/>
      <c r="Q82" s="8"/>
      <c r="R82" s="8"/>
      <c r="S82" s="8"/>
      <c r="T82" s="8"/>
      <c r="U82" s="8"/>
      <c r="V82" s="8"/>
      <c r="W82" s="8"/>
      <c r="X82" s="8"/>
      <c r="Y82" s="8"/>
      <c r="Z82" s="8"/>
      <c r="AA82" s="8"/>
      <c r="AB82" s="8"/>
      <c r="AC82" s="8"/>
      <c r="AD82" s="8"/>
      <c r="AE82" s="8"/>
      <c r="AF82" s="8"/>
      <c r="AG82" s="8"/>
      <c r="AH82" s="8"/>
      <c r="AI82" s="8"/>
      <c r="AJ82" s="8"/>
      <c r="AK82" s="8"/>
      <c r="AL82" s="8"/>
      <c r="AM82" s="8"/>
      <c r="AN82" s="8"/>
      <c r="AO82" s="8"/>
      <c r="AP82" s="8"/>
      <c r="AQ82" s="8"/>
      <c r="AR82" s="8"/>
      <c r="AS82" s="8"/>
      <c r="AT82" s="8"/>
      <c r="AU82" s="8"/>
      <c r="AV82" s="8"/>
      <c r="AW82" s="8"/>
      <c r="AX82" s="8"/>
      <c r="AY82" s="8"/>
      <c r="AZ82" s="8"/>
      <c r="BA82" s="8"/>
      <c r="BB82" s="8"/>
      <c r="BC82" s="8"/>
      <c r="BD82" s="8"/>
      <c r="BE82" s="8"/>
      <c r="BF82" s="8"/>
      <c r="BG82" s="8"/>
      <c r="BH82" s="8"/>
      <c r="BI82" s="8"/>
      <c r="BJ82" s="8"/>
      <c r="BK82" s="8"/>
    </row>
    <row r="83" spans="1:63" x14ac:dyDescent="0.25">
      <c r="A83" s="8"/>
      <c r="B83" s="8"/>
      <c r="C83" s="8"/>
      <c r="D83" s="8"/>
      <c r="E83" s="8"/>
      <c r="F83" s="8"/>
      <c r="G83" s="8"/>
      <c r="H83" s="8"/>
      <c r="I83" s="8"/>
      <c r="J83" s="8"/>
      <c r="K83" s="8"/>
      <c r="L83" s="8"/>
      <c r="M83" s="8"/>
      <c r="N83" s="8"/>
      <c r="O83" s="8"/>
      <c r="P83" s="8"/>
      <c r="Q83" s="8"/>
      <c r="R83" s="8"/>
      <c r="S83" s="8"/>
      <c r="T83" s="8"/>
      <c r="U83" s="8"/>
      <c r="V83" s="8"/>
      <c r="W83" s="8"/>
      <c r="X83" s="8"/>
      <c r="Y83" s="8"/>
      <c r="Z83" s="8"/>
      <c r="AA83" s="8"/>
      <c r="AB83" s="8"/>
      <c r="AC83" s="8"/>
      <c r="AD83" s="8"/>
      <c r="AE83" s="8"/>
      <c r="AF83" s="8"/>
      <c r="AG83" s="8"/>
      <c r="AH83" s="8"/>
      <c r="AI83" s="8"/>
      <c r="AJ83" s="8"/>
      <c r="AK83" s="8"/>
      <c r="AL83" s="8"/>
      <c r="AM83" s="8"/>
      <c r="AN83" s="8"/>
      <c r="AO83" s="8"/>
      <c r="AP83" s="8"/>
      <c r="AQ83" s="8"/>
      <c r="AR83" s="8"/>
      <c r="AS83" s="8"/>
      <c r="AT83" s="8"/>
      <c r="AU83" s="8"/>
      <c r="AV83" s="8"/>
      <c r="AW83" s="8"/>
      <c r="AX83" s="8"/>
      <c r="AY83" s="8"/>
      <c r="AZ83" s="8"/>
      <c r="BA83" s="8"/>
      <c r="BB83" s="8"/>
      <c r="BC83" s="8"/>
      <c r="BD83" s="8"/>
      <c r="BE83" s="8"/>
      <c r="BF83" s="8"/>
      <c r="BG83" s="8"/>
      <c r="BH83" s="8"/>
      <c r="BI83" s="8"/>
      <c r="BJ83" s="8"/>
      <c r="BK83" s="8"/>
    </row>
    <row r="84" spans="1:63" x14ac:dyDescent="0.25">
      <c r="A84" s="8"/>
      <c r="B84" s="8"/>
      <c r="C84" s="8"/>
      <c r="D84" s="8"/>
      <c r="E84" s="8"/>
      <c r="F84" s="8"/>
      <c r="G84" s="8"/>
      <c r="H84" s="8"/>
      <c r="I84" s="8"/>
      <c r="J84" s="8"/>
      <c r="K84" s="8"/>
      <c r="L84" s="8"/>
      <c r="M84" s="8"/>
      <c r="N84" s="8"/>
      <c r="O84" s="8"/>
      <c r="P84" s="8"/>
      <c r="Q84" s="8"/>
      <c r="R84" s="8"/>
      <c r="S84" s="8"/>
      <c r="T84" s="8"/>
      <c r="U84" s="8"/>
      <c r="V84" s="8"/>
      <c r="W84" s="8"/>
      <c r="X84" s="8"/>
      <c r="Y84" s="8"/>
      <c r="Z84" s="8"/>
      <c r="AA84" s="8"/>
      <c r="AB84" s="8"/>
      <c r="AC84" s="8"/>
      <c r="AD84" s="8"/>
      <c r="AE84" s="8"/>
      <c r="AF84" s="8"/>
      <c r="AG84" s="8"/>
      <c r="AH84" s="8"/>
      <c r="AI84" s="8"/>
      <c r="AJ84" s="8"/>
      <c r="AK84" s="8"/>
      <c r="AL84" s="8"/>
      <c r="AM84" s="8"/>
      <c r="AN84" s="8"/>
      <c r="AO84" s="8"/>
      <c r="AP84" s="8"/>
      <c r="AQ84" s="8"/>
      <c r="AR84" s="8"/>
      <c r="AS84" s="8"/>
      <c r="AT84" s="8"/>
      <c r="AU84" s="8"/>
      <c r="AV84" s="8"/>
      <c r="AW84" s="8"/>
      <c r="AX84" s="8"/>
      <c r="AY84" s="8"/>
      <c r="AZ84" s="8"/>
      <c r="BA84" s="8"/>
      <c r="BB84" s="8"/>
      <c r="BC84" s="8"/>
      <c r="BD84" s="8"/>
      <c r="BE84" s="8"/>
      <c r="BF84" s="8"/>
      <c r="BG84" s="8"/>
      <c r="BH84" s="8"/>
      <c r="BI84" s="8"/>
      <c r="BJ84" s="8"/>
      <c r="BK84" s="8"/>
    </row>
    <row r="85" spans="1:63" x14ac:dyDescent="0.25">
      <c r="A85" s="8"/>
      <c r="B85" s="8"/>
      <c r="C85" s="8"/>
      <c r="D85" s="8"/>
      <c r="E85" s="8"/>
      <c r="F85" s="8"/>
      <c r="G85" s="8"/>
      <c r="H85" s="8"/>
      <c r="I85" s="8"/>
      <c r="J85" s="8"/>
      <c r="K85" s="8"/>
      <c r="L85" s="8"/>
      <c r="M85" s="8"/>
      <c r="N85" s="8"/>
      <c r="O85" s="8"/>
      <c r="P85" s="8"/>
      <c r="Q85" s="8"/>
      <c r="R85" s="8"/>
      <c r="S85" s="8"/>
      <c r="T85" s="8"/>
      <c r="U85" s="8"/>
      <c r="V85" s="8"/>
      <c r="W85" s="8"/>
      <c r="X85" s="8"/>
      <c r="Y85" s="8"/>
      <c r="Z85" s="8"/>
      <c r="AA85" s="8"/>
      <c r="AB85" s="8"/>
      <c r="AC85" s="8"/>
      <c r="AD85" s="8"/>
      <c r="AE85" s="8"/>
      <c r="AF85" s="8"/>
      <c r="AG85" s="8"/>
      <c r="AH85" s="8"/>
      <c r="AI85" s="8"/>
      <c r="AJ85" s="8"/>
      <c r="AK85" s="8"/>
      <c r="AL85" s="8"/>
      <c r="AM85" s="8"/>
      <c r="AN85" s="8"/>
      <c r="AO85" s="8"/>
      <c r="AP85" s="8"/>
      <c r="AQ85" s="8"/>
      <c r="AR85" s="8"/>
      <c r="AS85" s="8"/>
      <c r="AT85" s="8"/>
      <c r="AU85" s="8"/>
      <c r="AV85" s="8"/>
      <c r="AW85" s="8"/>
      <c r="AX85" s="8"/>
      <c r="AY85" s="8"/>
      <c r="AZ85" s="8"/>
      <c r="BA85" s="8"/>
      <c r="BB85" s="8"/>
      <c r="BC85" s="8"/>
      <c r="BD85" s="8"/>
      <c r="BE85" s="8"/>
      <c r="BF85" s="8"/>
      <c r="BG85" s="8"/>
      <c r="BH85" s="8"/>
      <c r="BI85" s="8"/>
      <c r="BJ85" s="8"/>
      <c r="BK85" s="8"/>
    </row>
    <row r="86" spans="1:63" x14ac:dyDescent="0.25">
      <c r="A86" s="8"/>
      <c r="B86" s="8"/>
      <c r="C86" s="8"/>
      <c r="D86" s="8"/>
      <c r="E86" s="8"/>
      <c r="F86" s="8"/>
      <c r="G86" s="8"/>
      <c r="H86" s="8"/>
      <c r="I86" s="8"/>
      <c r="J86" s="8"/>
      <c r="K86" s="8"/>
      <c r="L86" s="8"/>
      <c r="M86" s="8"/>
      <c r="N86" s="8"/>
      <c r="O86" s="8"/>
      <c r="P86" s="8"/>
      <c r="Q86" s="8"/>
      <c r="R86" s="8"/>
      <c r="S86" s="8"/>
      <c r="T86" s="8"/>
      <c r="U86" s="8"/>
      <c r="V86" s="8"/>
      <c r="W86" s="8"/>
      <c r="X86" s="8"/>
      <c r="Y86" s="8"/>
      <c r="Z86" s="8"/>
      <c r="AA86" s="8"/>
      <c r="AB86" s="8"/>
      <c r="AC86" s="8"/>
      <c r="AD86" s="8"/>
      <c r="AE86" s="8"/>
      <c r="AF86" s="8"/>
      <c r="AG86" s="8"/>
      <c r="AH86" s="8"/>
      <c r="AI86" s="8"/>
      <c r="AJ86" s="8"/>
      <c r="AK86" s="8"/>
      <c r="AL86" s="8"/>
      <c r="AM86" s="8"/>
      <c r="AN86" s="8"/>
      <c r="AO86" s="8"/>
      <c r="AP86" s="8"/>
      <c r="AQ86" s="8"/>
      <c r="AR86" s="8"/>
      <c r="AS86" s="8"/>
      <c r="AT86" s="8"/>
      <c r="AU86" s="8"/>
      <c r="AV86" s="8"/>
      <c r="AW86" s="8"/>
      <c r="AX86" s="8"/>
      <c r="AY86" s="8"/>
      <c r="AZ86" s="8"/>
      <c r="BA86" s="8"/>
      <c r="BB86" s="8"/>
      <c r="BC86" s="8"/>
      <c r="BD86" s="8"/>
      <c r="BE86" s="8"/>
      <c r="BF86" s="8"/>
      <c r="BG86" s="8"/>
      <c r="BH86" s="8"/>
      <c r="BI86" s="8"/>
      <c r="BJ86" s="8"/>
      <c r="BK86" s="8"/>
    </row>
    <row r="87" spans="1:63" x14ac:dyDescent="0.25">
      <c r="A87" s="8"/>
      <c r="B87" s="8"/>
      <c r="C87" s="8"/>
      <c r="D87" s="8"/>
      <c r="E87" s="8"/>
      <c r="F87" s="8"/>
      <c r="G87" s="8"/>
      <c r="H87" s="8"/>
      <c r="I87" s="8"/>
      <c r="J87" s="8"/>
      <c r="K87" s="8"/>
      <c r="L87" s="8"/>
      <c r="M87" s="8"/>
      <c r="N87" s="8"/>
      <c r="O87" s="8"/>
      <c r="P87" s="8"/>
      <c r="Q87" s="8"/>
      <c r="R87" s="8"/>
      <c r="S87" s="8"/>
      <c r="T87" s="8"/>
      <c r="U87" s="8"/>
      <c r="V87" s="8"/>
      <c r="W87" s="8"/>
      <c r="X87" s="8"/>
      <c r="Y87" s="8"/>
      <c r="Z87" s="8"/>
      <c r="AA87" s="8"/>
      <c r="AB87" s="8"/>
      <c r="AC87" s="8"/>
      <c r="AD87" s="8"/>
      <c r="AE87" s="8"/>
      <c r="AF87" s="8"/>
      <c r="AG87" s="8"/>
      <c r="AH87" s="8"/>
      <c r="AI87" s="8"/>
      <c r="AJ87" s="8"/>
      <c r="AK87" s="8"/>
      <c r="AL87" s="8"/>
      <c r="AM87" s="8"/>
      <c r="AN87" s="8"/>
      <c r="AO87" s="8"/>
      <c r="AP87" s="8"/>
      <c r="AQ87" s="8"/>
      <c r="AR87" s="8"/>
      <c r="AS87" s="8"/>
      <c r="AT87" s="8"/>
      <c r="AU87" s="8"/>
      <c r="AV87" s="8"/>
      <c r="AW87" s="8"/>
      <c r="AX87" s="8"/>
      <c r="AY87" s="8"/>
      <c r="AZ87" s="8"/>
      <c r="BA87" s="8"/>
      <c r="BB87" s="8"/>
      <c r="BC87" s="8"/>
      <c r="BD87" s="8"/>
      <c r="BE87" s="8"/>
      <c r="BF87" s="8"/>
      <c r="BG87" s="8"/>
      <c r="BH87" s="8"/>
      <c r="BI87" s="8"/>
      <c r="BJ87" s="8"/>
      <c r="BK87" s="8"/>
    </row>
    <row r="88" spans="1:63" x14ac:dyDescent="0.25">
      <c r="A88" s="8"/>
      <c r="B88" s="8"/>
      <c r="C88" s="8"/>
      <c r="D88" s="8"/>
      <c r="E88" s="8"/>
      <c r="F88" s="8"/>
      <c r="G88" s="8"/>
      <c r="H88" s="8"/>
      <c r="I88" s="8"/>
      <c r="J88" s="8"/>
      <c r="K88" s="8"/>
      <c r="L88" s="8"/>
      <c r="M88" s="8"/>
      <c r="N88" s="8"/>
      <c r="O88" s="8"/>
      <c r="P88" s="8"/>
      <c r="Q88" s="8"/>
      <c r="R88" s="8"/>
      <c r="S88" s="8"/>
      <c r="T88" s="8"/>
      <c r="U88" s="8"/>
      <c r="V88" s="8"/>
      <c r="W88" s="8"/>
      <c r="X88" s="8"/>
      <c r="Y88" s="8"/>
      <c r="Z88" s="8"/>
      <c r="AA88" s="8"/>
      <c r="AB88" s="8"/>
      <c r="AC88" s="8"/>
      <c r="AD88" s="8"/>
      <c r="AE88" s="8"/>
      <c r="AF88" s="8"/>
      <c r="AG88" s="8"/>
      <c r="AH88" s="8"/>
      <c r="AI88" s="8"/>
      <c r="AJ88" s="8"/>
      <c r="AK88" s="8"/>
      <c r="AL88" s="8"/>
      <c r="AM88" s="8"/>
      <c r="AN88" s="8"/>
      <c r="AO88" s="8"/>
      <c r="AP88" s="8"/>
      <c r="AQ88" s="8"/>
      <c r="AR88" s="8"/>
      <c r="AS88" s="8"/>
      <c r="AT88" s="8"/>
      <c r="AU88" s="8"/>
      <c r="AV88" s="8"/>
      <c r="AW88" s="8"/>
      <c r="AX88" s="8"/>
      <c r="AY88" s="8"/>
      <c r="AZ88" s="8"/>
      <c r="BA88" s="8"/>
      <c r="BB88" s="8"/>
      <c r="BC88" s="8"/>
      <c r="BD88" s="8"/>
      <c r="BE88" s="8"/>
      <c r="BF88" s="8"/>
      <c r="BG88" s="8"/>
      <c r="BH88" s="8"/>
      <c r="BI88" s="8"/>
      <c r="BJ88" s="8"/>
      <c r="BK88" s="8"/>
    </row>
    <row r="89" spans="1:63" x14ac:dyDescent="0.25">
      <c r="A89" s="8"/>
      <c r="B89" s="8"/>
      <c r="C89" s="8"/>
      <c r="D89" s="8"/>
      <c r="E89" s="8"/>
      <c r="F89" s="8"/>
      <c r="G89" s="8"/>
      <c r="H89" s="8"/>
      <c r="I89" s="8"/>
      <c r="J89" s="8"/>
      <c r="K89" s="8"/>
      <c r="L89" s="8"/>
      <c r="M89" s="8"/>
      <c r="N89" s="8"/>
      <c r="O89" s="8"/>
      <c r="P89" s="8"/>
      <c r="Q89" s="8"/>
      <c r="R89" s="8"/>
      <c r="S89" s="8"/>
      <c r="T89" s="8"/>
      <c r="U89" s="8"/>
      <c r="V89" s="8"/>
      <c r="W89" s="8"/>
      <c r="X89" s="8"/>
      <c r="Y89" s="8"/>
      <c r="Z89" s="8"/>
      <c r="AA89" s="8"/>
      <c r="AB89" s="8"/>
      <c r="AC89" s="8"/>
      <c r="AD89" s="8"/>
      <c r="AE89" s="8"/>
      <c r="AF89" s="8"/>
      <c r="AG89" s="8"/>
      <c r="AH89" s="8"/>
      <c r="AI89" s="8"/>
      <c r="AJ89" s="8"/>
      <c r="AK89" s="8"/>
      <c r="AL89" s="8"/>
      <c r="AM89" s="8"/>
      <c r="AN89" s="8"/>
      <c r="AO89" s="8"/>
      <c r="AP89" s="8"/>
      <c r="AQ89" s="8"/>
      <c r="AR89" s="8"/>
      <c r="AS89" s="8"/>
      <c r="AT89" s="8"/>
      <c r="AU89" s="8"/>
      <c r="AV89" s="8"/>
      <c r="AW89" s="8"/>
      <c r="AX89" s="8"/>
      <c r="AY89" s="8"/>
      <c r="AZ89" s="8"/>
      <c r="BA89" s="8"/>
      <c r="BB89" s="8"/>
      <c r="BC89" s="8"/>
      <c r="BD89" s="8"/>
      <c r="BE89" s="8"/>
      <c r="BF89" s="8"/>
      <c r="BG89" s="8"/>
      <c r="BH89" s="8"/>
      <c r="BI89" s="8"/>
      <c r="BJ89" s="8"/>
      <c r="BK89" s="8"/>
    </row>
    <row r="90" spans="1:63" x14ac:dyDescent="0.25">
      <c r="A90" s="8"/>
      <c r="B90" s="8"/>
      <c r="C90" s="8"/>
      <c r="D90" s="8"/>
      <c r="E90" s="8"/>
      <c r="F90" s="8"/>
      <c r="G90" s="8"/>
      <c r="H90" s="8"/>
      <c r="I90" s="8"/>
      <c r="J90" s="8"/>
      <c r="K90" s="8"/>
      <c r="L90" s="8"/>
      <c r="M90" s="8"/>
      <c r="N90" s="8"/>
      <c r="O90" s="8"/>
      <c r="P90" s="8"/>
      <c r="Q90" s="8"/>
      <c r="R90" s="8"/>
      <c r="S90" s="8"/>
      <c r="T90" s="8"/>
      <c r="U90" s="8"/>
      <c r="V90" s="8"/>
      <c r="W90" s="8"/>
      <c r="X90" s="8"/>
      <c r="Y90" s="8"/>
      <c r="Z90" s="8"/>
      <c r="AA90" s="8"/>
      <c r="AB90" s="8"/>
      <c r="AC90" s="8"/>
      <c r="AD90" s="8"/>
      <c r="AE90" s="8"/>
      <c r="AF90" s="8"/>
      <c r="AG90" s="8"/>
      <c r="AH90" s="8"/>
      <c r="AI90" s="8"/>
      <c r="AJ90" s="8"/>
      <c r="AK90" s="8"/>
      <c r="AL90" s="8"/>
      <c r="AM90" s="8"/>
      <c r="AN90" s="8"/>
      <c r="AO90" s="8"/>
      <c r="AP90" s="8"/>
      <c r="AQ90" s="8"/>
      <c r="AR90" s="8"/>
      <c r="AS90" s="8"/>
      <c r="AT90" s="8"/>
      <c r="AU90" s="8"/>
      <c r="AV90" s="8"/>
      <c r="AW90" s="8"/>
      <c r="AX90" s="8"/>
      <c r="AY90" s="8"/>
      <c r="AZ90" s="8"/>
      <c r="BA90" s="8"/>
      <c r="BB90" s="8"/>
      <c r="BC90" s="8"/>
      <c r="BD90" s="8"/>
      <c r="BE90" s="8"/>
      <c r="BF90" s="8"/>
      <c r="BG90" s="8"/>
      <c r="BH90" s="8"/>
      <c r="BI90" s="8"/>
      <c r="BJ90" s="8"/>
      <c r="BK90" s="8"/>
    </row>
    <row r="91" spans="1:63" x14ac:dyDescent="0.25">
      <c r="A91" s="8"/>
      <c r="B91" s="8"/>
      <c r="C91" s="8"/>
      <c r="D91" s="8"/>
      <c r="E91" s="8"/>
      <c r="F91" s="8"/>
      <c r="G91" s="8"/>
      <c r="H91" s="8"/>
      <c r="I91" s="8"/>
      <c r="J91" s="8"/>
      <c r="K91" s="8"/>
      <c r="L91" s="8"/>
      <c r="M91" s="8"/>
      <c r="N91" s="8"/>
      <c r="O91" s="8"/>
      <c r="P91" s="8"/>
      <c r="Q91" s="8"/>
      <c r="R91" s="8"/>
      <c r="S91" s="8"/>
      <c r="T91" s="8"/>
      <c r="U91" s="8"/>
      <c r="V91" s="8"/>
      <c r="W91" s="8"/>
      <c r="X91" s="8"/>
      <c r="Y91" s="8"/>
      <c r="Z91" s="8"/>
      <c r="AA91" s="8"/>
      <c r="AB91" s="8"/>
      <c r="AC91" s="8"/>
      <c r="AD91" s="8"/>
      <c r="AE91" s="8"/>
      <c r="AF91" s="8"/>
      <c r="AG91" s="8"/>
      <c r="AH91" s="8"/>
      <c r="AI91" s="8"/>
      <c r="AJ91" s="8"/>
      <c r="AK91" s="8"/>
      <c r="AL91" s="8"/>
      <c r="AM91" s="8"/>
      <c r="AN91" s="8"/>
      <c r="AO91" s="8"/>
      <c r="AP91" s="8"/>
      <c r="AQ91" s="8"/>
      <c r="AR91" s="8"/>
      <c r="AS91" s="8"/>
      <c r="AT91" s="8"/>
      <c r="AU91" s="8"/>
      <c r="AV91" s="8"/>
      <c r="AW91" s="8"/>
      <c r="AX91" s="8"/>
      <c r="AY91" s="8"/>
      <c r="AZ91" s="8"/>
      <c r="BA91" s="8"/>
      <c r="BB91" s="8"/>
      <c r="BC91" s="8"/>
      <c r="BD91" s="8"/>
      <c r="BE91" s="8"/>
      <c r="BF91" s="8"/>
      <c r="BG91" s="8"/>
      <c r="BH91" s="8"/>
      <c r="BI91" s="8"/>
      <c r="BJ91" s="8"/>
      <c r="BK91" s="8"/>
    </row>
    <row r="92" spans="1:63" x14ac:dyDescent="0.25">
      <c r="A92" s="8"/>
      <c r="B92" s="8"/>
      <c r="C92" s="8"/>
      <c r="D92" s="8"/>
      <c r="E92" s="8"/>
      <c r="F92" s="8"/>
      <c r="G92" s="8"/>
      <c r="H92" s="8"/>
      <c r="I92" s="8"/>
      <c r="J92" s="8"/>
      <c r="K92" s="8"/>
      <c r="L92" s="8"/>
      <c r="M92" s="8"/>
      <c r="N92" s="8"/>
      <c r="O92" s="8"/>
      <c r="P92" s="8"/>
      <c r="Q92" s="8"/>
      <c r="R92" s="8"/>
      <c r="S92" s="8"/>
      <c r="T92" s="8"/>
      <c r="U92" s="8"/>
      <c r="V92" s="8"/>
      <c r="W92" s="8"/>
      <c r="X92" s="8"/>
      <c r="Y92" s="8"/>
      <c r="Z92" s="8"/>
      <c r="AA92" s="8"/>
      <c r="AB92" s="8"/>
      <c r="AC92" s="8"/>
      <c r="AD92" s="8"/>
      <c r="AE92" s="8"/>
      <c r="AF92" s="8"/>
      <c r="AG92" s="8"/>
      <c r="AH92" s="8"/>
      <c r="AI92" s="8"/>
      <c r="AJ92" s="8"/>
      <c r="AK92" s="8"/>
      <c r="AL92" s="8"/>
      <c r="AM92" s="8"/>
      <c r="AN92" s="8"/>
      <c r="AO92" s="8"/>
      <c r="AP92" s="8"/>
      <c r="AQ92" s="8"/>
      <c r="AR92" s="8"/>
      <c r="AS92" s="8"/>
      <c r="AT92" s="8"/>
      <c r="AU92" s="8"/>
      <c r="AV92" s="8"/>
      <c r="AW92" s="8"/>
      <c r="AX92" s="8"/>
      <c r="AY92" s="8"/>
      <c r="AZ92" s="8"/>
      <c r="BA92" s="8"/>
      <c r="BB92" s="8"/>
      <c r="BC92" s="8"/>
      <c r="BD92" s="8"/>
      <c r="BE92" s="8"/>
      <c r="BF92" s="8"/>
      <c r="BG92" s="8"/>
      <c r="BH92" s="8"/>
      <c r="BI92" s="8"/>
      <c r="BJ92" s="8"/>
      <c r="BK92" s="8"/>
    </row>
    <row r="93" spans="1:63" x14ac:dyDescent="0.25">
      <c r="A93" s="8"/>
      <c r="B93" s="8"/>
      <c r="C93" s="8"/>
      <c r="D93" s="8"/>
      <c r="E93" s="8"/>
      <c r="F93" s="8"/>
      <c r="G93" s="8"/>
      <c r="H93" s="8"/>
      <c r="I93" s="8"/>
      <c r="J93" s="8"/>
      <c r="K93" s="8"/>
      <c r="L93" s="8"/>
      <c r="M93" s="8"/>
      <c r="N93" s="8"/>
      <c r="O93" s="8"/>
      <c r="P93" s="8"/>
      <c r="Q93" s="8"/>
      <c r="R93" s="8"/>
      <c r="S93" s="8"/>
      <c r="T93" s="8"/>
      <c r="U93" s="8"/>
      <c r="V93" s="8"/>
      <c r="W93" s="8"/>
      <c r="X93" s="8"/>
      <c r="Y93" s="8"/>
      <c r="Z93" s="8"/>
      <c r="AA93" s="8"/>
      <c r="AB93" s="8"/>
      <c r="AC93" s="8"/>
      <c r="AD93" s="8"/>
      <c r="AE93" s="8"/>
      <c r="AF93" s="8"/>
      <c r="AG93" s="8"/>
      <c r="AH93" s="8"/>
      <c r="AI93" s="8"/>
      <c r="AJ93" s="8"/>
      <c r="AK93" s="8"/>
      <c r="AL93" s="8"/>
      <c r="AM93" s="8"/>
      <c r="AN93" s="8"/>
      <c r="AO93" s="8"/>
      <c r="AP93" s="8"/>
      <c r="AQ93" s="8"/>
      <c r="AR93" s="8"/>
      <c r="AS93" s="8"/>
      <c r="AT93" s="8"/>
      <c r="AU93" s="8"/>
      <c r="AV93" s="8"/>
      <c r="AW93" s="8"/>
      <c r="AX93" s="8"/>
      <c r="AY93" s="8"/>
      <c r="AZ93" s="8"/>
      <c r="BA93" s="8"/>
      <c r="BB93" s="8"/>
      <c r="BC93" s="8"/>
      <c r="BD93" s="8"/>
      <c r="BE93" s="8"/>
      <c r="BF93" s="8"/>
      <c r="BG93" s="8"/>
      <c r="BH93" s="8"/>
      <c r="BI93" s="8"/>
      <c r="BJ93" s="8"/>
      <c r="BK93" s="8"/>
    </row>
    <row r="94" spans="1:63" x14ac:dyDescent="0.25">
      <c r="A94" s="8"/>
      <c r="B94" s="8"/>
      <c r="C94" s="8"/>
      <c r="D94" s="8"/>
      <c r="E94" s="8"/>
      <c r="F94" s="8"/>
      <c r="G94" s="8"/>
      <c r="H94" s="8"/>
      <c r="I94" s="8"/>
      <c r="J94" s="8"/>
      <c r="K94" s="8"/>
      <c r="L94" s="8"/>
      <c r="M94" s="8"/>
      <c r="N94" s="8"/>
      <c r="O94" s="8"/>
      <c r="P94" s="8"/>
      <c r="Q94" s="8"/>
      <c r="R94" s="8"/>
      <c r="S94" s="8"/>
      <c r="T94" s="8"/>
      <c r="U94" s="8"/>
      <c r="V94" s="8"/>
      <c r="W94" s="8"/>
      <c r="X94" s="8"/>
      <c r="Y94" s="8"/>
      <c r="Z94" s="8"/>
      <c r="AA94" s="8"/>
      <c r="AB94" s="8"/>
      <c r="AC94" s="8"/>
      <c r="AD94" s="8"/>
      <c r="AE94" s="8"/>
      <c r="AF94" s="8"/>
      <c r="AG94" s="8"/>
      <c r="AH94" s="8"/>
      <c r="AI94" s="8"/>
      <c r="AJ94" s="8"/>
      <c r="AK94" s="8"/>
      <c r="AL94" s="8"/>
      <c r="AM94" s="8"/>
      <c r="AN94" s="8"/>
      <c r="AO94" s="8"/>
      <c r="AP94" s="8"/>
      <c r="AQ94" s="8"/>
      <c r="AR94" s="8"/>
      <c r="AS94" s="8"/>
      <c r="AT94" s="8"/>
      <c r="AU94" s="8"/>
      <c r="AV94" s="8"/>
      <c r="AW94" s="8"/>
      <c r="AX94" s="8"/>
      <c r="AY94" s="8"/>
      <c r="AZ94" s="8"/>
      <c r="BA94" s="8"/>
      <c r="BB94" s="8"/>
      <c r="BC94" s="8"/>
      <c r="BD94" s="8"/>
      <c r="BE94" s="8"/>
      <c r="BF94" s="8"/>
      <c r="BG94" s="8"/>
      <c r="BH94" s="8"/>
      <c r="BI94" s="8"/>
      <c r="BJ94" s="8"/>
      <c r="BK94" s="8"/>
    </row>
    <row r="95" spans="1:63" x14ac:dyDescent="0.25">
      <c r="A95" s="8"/>
      <c r="B95" s="8"/>
      <c r="C95" s="8"/>
      <c r="D95" s="8"/>
      <c r="E95" s="8"/>
      <c r="F95" s="8"/>
      <c r="G95" s="8"/>
      <c r="H95" s="8"/>
      <c r="I95" s="8"/>
      <c r="J95" s="8"/>
      <c r="K95" s="8"/>
      <c r="L95" s="8"/>
      <c r="M95" s="8"/>
      <c r="N95" s="8"/>
      <c r="O95" s="8"/>
      <c r="P95" s="8"/>
      <c r="Q95" s="8"/>
      <c r="R95" s="8"/>
      <c r="S95" s="8"/>
      <c r="T95" s="8"/>
      <c r="U95" s="8"/>
      <c r="V95" s="8"/>
      <c r="W95" s="8"/>
      <c r="X95" s="8"/>
      <c r="Y95" s="8"/>
      <c r="Z95" s="8"/>
      <c r="AA95" s="8"/>
      <c r="AB95" s="8"/>
      <c r="AC95" s="8"/>
      <c r="AD95" s="8"/>
      <c r="AE95" s="8"/>
      <c r="AF95" s="8"/>
      <c r="AG95" s="8"/>
      <c r="AH95" s="8"/>
      <c r="AI95" s="8"/>
      <c r="AJ95" s="8"/>
      <c r="AK95" s="8"/>
      <c r="AL95" s="8"/>
      <c r="AM95" s="8"/>
      <c r="AN95" s="8"/>
      <c r="AO95" s="8"/>
      <c r="AP95" s="8"/>
      <c r="AQ95" s="8"/>
      <c r="AR95" s="8"/>
      <c r="AS95" s="8"/>
      <c r="AT95" s="8"/>
      <c r="AU95" s="8"/>
      <c r="AV95" s="8"/>
      <c r="AW95" s="8"/>
      <c r="AX95" s="8"/>
      <c r="AY95" s="8"/>
      <c r="AZ95" s="8"/>
      <c r="BA95" s="8"/>
      <c r="BB95" s="8"/>
      <c r="BC95" s="8"/>
      <c r="BD95" s="8"/>
      <c r="BE95" s="8"/>
      <c r="BF95" s="8"/>
      <c r="BG95" s="8"/>
      <c r="BH95" s="8"/>
      <c r="BI95" s="8"/>
      <c r="BJ95" s="8"/>
      <c r="BK95" s="8"/>
    </row>
    <row r="96" spans="1:63" x14ac:dyDescent="0.25">
      <c r="A96" s="8"/>
      <c r="B96" s="8"/>
      <c r="C96" s="8"/>
      <c r="D96" s="8"/>
      <c r="E96" s="8"/>
      <c r="F96" s="8"/>
      <c r="G96" s="8"/>
      <c r="H96" s="8"/>
      <c r="I96" s="8"/>
      <c r="J96" s="8"/>
      <c r="K96" s="8"/>
      <c r="L96" s="8"/>
      <c r="M96" s="8"/>
      <c r="N96" s="8"/>
      <c r="O96" s="8"/>
      <c r="P96" s="8"/>
      <c r="Q96" s="8"/>
      <c r="R96" s="8"/>
      <c r="S96" s="8"/>
      <c r="T96" s="8"/>
      <c r="U96" s="8"/>
      <c r="V96" s="8"/>
      <c r="W96" s="8"/>
      <c r="X96" s="8"/>
      <c r="Y96" s="8"/>
      <c r="Z96" s="8"/>
      <c r="AA96" s="8"/>
      <c r="AB96" s="8"/>
      <c r="AC96" s="8"/>
      <c r="AD96" s="8"/>
      <c r="AE96" s="8"/>
      <c r="AF96" s="8"/>
      <c r="AG96" s="8"/>
      <c r="AH96" s="8"/>
      <c r="AI96" s="8"/>
      <c r="AJ96" s="8"/>
      <c r="AK96" s="8"/>
      <c r="AL96" s="8"/>
      <c r="AM96" s="8"/>
      <c r="AN96" s="8"/>
      <c r="AO96" s="8"/>
      <c r="AP96" s="8"/>
      <c r="AQ96" s="8"/>
      <c r="AR96" s="8"/>
      <c r="AS96" s="8"/>
      <c r="AT96" s="8"/>
      <c r="AU96" s="8"/>
      <c r="AV96" s="8"/>
      <c r="AW96" s="8"/>
      <c r="AX96" s="8"/>
      <c r="AY96" s="8"/>
      <c r="AZ96" s="8"/>
      <c r="BA96" s="8"/>
      <c r="BB96" s="8"/>
      <c r="BC96" s="8"/>
      <c r="BD96" s="8"/>
      <c r="BE96" s="8"/>
      <c r="BF96" s="8"/>
      <c r="BG96" s="8"/>
      <c r="BH96" s="8"/>
      <c r="BI96" s="8"/>
      <c r="BJ96" s="8"/>
      <c r="BK96" s="8"/>
    </row>
    <row r="97" spans="1:63" x14ac:dyDescent="0.25">
      <c r="A97" s="8"/>
      <c r="B97" s="8"/>
      <c r="C97" s="8"/>
      <c r="D97" s="8"/>
      <c r="E97" s="8"/>
      <c r="F97" s="8"/>
      <c r="G97" s="8"/>
      <c r="H97" s="8"/>
      <c r="I97" s="8"/>
      <c r="J97" s="8"/>
      <c r="K97" s="8"/>
      <c r="L97" s="8"/>
      <c r="M97" s="8"/>
      <c r="N97" s="8"/>
      <c r="O97" s="8"/>
      <c r="P97" s="8"/>
      <c r="Q97" s="8"/>
      <c r="R97" s="8"/>
      <c r="S97" s="8"/>
      <c r="T97" s="8"/>
      <c r="U97" s="8"/>
      <c r="V97" s="8"/>
      <c r="W97" s="8"/>
      <c r="X97" s="8"/>
      <c r="Y97" s="8"/>
      <c r="Z97" s="8"/>
      <c r="AA97" s="8"/>
      <c r="AB97" s="8"/>
      <c r="AC97" s="8"/>
      <c r="AD97" s="8"/>
      <c r="AE97" s="8"/>
      <c r="AF97" s="8"/>
      <c r="AG97" s="8"/>
      <c r="AH97" s="8"/>
      <c r="AI97" s="8"/>
      <c r="AJ97" s="8"/>
      <c r="AK97" s="8"/>
      <c r="AL97" s="8"/>
      <c r="AM97" s="8"/>
      <c r="AN97" s="8"/>
      <c r="AO97" s="8"/>
      <c r="AP97" s="8"/>
      <c r="AQ97" s="8"/>
      <c r="AR97" s="8"/>
      <c r="AS97" s="8"/>
      <c r="AT97" s="8"/>
      <c r="AU97" s="8"/>
      <c r="AV97" s="8"/>
      <c r="AW97" s="8"/>
      <c r="AX97" s="8"/>
      <c r="AY97" s="8"/>
      <c r="AZ97" s="8"/>
      <c r="BA97" s="8"/>
      <c r="BB97" s="8"/>
      <c r="BC97" s="8"/>
      <c r="BD97" s="8"/>
      <c r="BE97" s="8"/>
      <c r="BF97" s="8"/>
      <c r="BG97" s="8"/>
      <c r="BH97" s="8"/>
      <c r="BI97" s="8"/>
      <c r="BJ97" s="8"/>
      <c r="BK97" s="8"/>
    </row>
    <row r="98" spans="1:63" x14ac:dyDescent="0.25">
      <c r="A98" s="8"/>
      <c r="B98" s="8"/>
      <c r="C98" s="8"/>
      <c r="D98" s="8"/>
      <c r="E98" s="8"/>
      <c r="F98" s="8"/>
      <c r="G98" s="8"/>
      <c r="H98" s="8"/>
      <c r="I98" s="8"/>
      <c r="J98" s="8"/>
      <c r="K98" s="8"/>
      <c r="L98" s="8"/>
      <c r="M98" s="8"/>
      <c r="N98" s="8"/>
      <c r="O98" s="8"/>
      <c r="P98" s="8"/>
      <c r="Q98" s="8"/>
      <c r="R98" s="8"/>
      <c r="S98" s="8"/>
      <c r="T98" s="8"/>
      <c r="U98" s="8"/>
      <c r="V98" s="8"/>
      <c r="W98" s="8"/>
      <c r="X98" s="8"/>
      <c r="Y98" s="8"/>
      <c r="Z98" s="8"/>
      <c r="AA98" s="8"/>
      <c r="AB98" s="8"/>
      <c r="AC98" s="8"/>
      <c r="AD98" s="8"/>
      <c r="AE98" s="8"/>
      <c r="AF98" s="8"/>
      <c r="AG98" s="8"/>
      <c r="AH98" s="8"/>
      <c r="AI98" s="8"/>
      <c r="AJ98" s="8"/>
      <c r="AK98" s="8"/>
      <c r="AL98" s="8"/>
      <c r="AM98" s="8"/>
      <c r="AN98" s="8"/>
      <c r="AO98" s="8"/>
      <c r="AP98" s="8"/>
      <c r="AQ98" s="8"/>
      <c r="AR98" s="8"/>
      <c r="AS98" s="8"/>
      <c r="AT98" s="8"/>
      <c r="AU98" s="8"/>
      <c r="AV98" s="8"/>
      <c r="AW98" s="8"/>
      <c r="AX98" s="8"/>
      <c r="AY98" s="8"/>
      <c r="AZ98" s="8"/>
      <c r="BA98" s="8"/>
      <c r="BB98" s="8"/>
      <c r="BC98" s="8"/>
      <c r="BD98" s="8"/>
      <c r="BE98" s="8"/>
      <c r="BF98" s="8"/>
      <c r="BG98" s="8"/>
      <c r="BH98" s="8"/>
      <c r="BI98" s="8"/>
      <c r="BJ98" s="8"/>
      <c r="BK98" s="8"/>
    </row>
    <row r="99" spans="1:63" x14ac:dyDescent="0.25">
      <c r="A99" s="8"/>
      <c r="B99" s="8"/>
      <c r="C99" s="8"/>
      <c r="D99" s="8"/>
      <c r="E99" s="8"/>
      <c r="F99" s="8"/>
      <c r="G99" s="8"/>
      <c r="H99" s="8"/>
      <c r="I99" s="8"/>
      <c r="J99" s="8"/>
      <c r="K99" s="8"/>
      <c r="L99" s="8"/>
      <c r="M99" s="8"/>
      <c r="N99" s="8"/>
      <c r="O99" s="8"/>
      <c r="P99" s="8"/>
      <c r="Q99" s="8"/>
      <c r="R99" s="8"/>
      <c r="S99" s="8"/>
      <c r="T99" s="8"/>
      <c r="U99" s="8"/>
      <c r="V99" s="8"/>
      <c r="W99" s="8"/>
      <c r="X99" s="8"/>
      <c r="Y99" s="8"/>
      <c r="Z99" s="8"/>
      <c r="AA99" s="8"/>
      <c r="AB99" s="8"/>
      <c r="AC99" s="8"/>
      <c r="AD99" s="8"/>
      <c r="AE99" s="8"/>
      <c r="AF99" s="8"/>
      <c r="AG99" s="8"/>
      <c r="AH99" s="8"/>
      <c r="AI99" s="8"/>
      <c r="AJ99" s="8"/>
      <c r="AK99" s="8"/>
      <c r="AL99" s="8"/>
      <c r="AM99" s="8"/>
      <c r="AN99" s="8"/>
      <c r="AO99" s="8"/>
      <c r="AP99" s="8"/>
      <c r="AQ99" s="8"/>
      <c r="AR99" s="8"/>
      <c r="AS99" s="8"/>
      <c r="AT99" s="8"/>
      <c r="AU99" s="8"/>
      <c r="AV99" s="8"/>
      <c r="AW99" s="8"/>
      <c r="AX99" s="8"/>
      <c r="AY99" s="8"/>
      <c r="AZ99" s="8"/>
      <c r="BA99" s="8"/>
      <c r="BB99" s="8"/>
      <c r="BC99" s="8"/>
      <c r="BD99" s="8"/>
      <c r="BE99" s="8"/>
      <c r="BF99" s="8"/>
      <c r="BG99" s="8"/>
      <c r="BH99" s="8"/>
      <c r="BI99" s="8"/>
      <c r="BJ99" s="8"/>
      <c r="BK99" s="8"/>
    </row>
    <row r="100" spans="1:63" x14ac:dyDescent="0.25">
      <c r="A100" s="8"/>
      <c r="B100" s="8"/>
      <c r="C100" s="8"/>
      <c r="D100" s="8"/>
      <c r="E100" s="8"/>
      <c r="F100" s="8"/>
      <c r="G100" s="8"/>
      <c r="H100" s="8"/>
      <c r="I100" s="8"/>
      <c r="J100" s="8"/>
      <c r="K100" s="8"/>
      <c r="L100" s="8"/>
      <c r="M100" s="8"/>
      <c r="N100" s="8"/>
      <c r="O100" s="8"/>
      <c r="P100" s="8"/>
      <c r="Q100" s="8"/>
      <c r="R100" s="8"/>
      <c r="S100" s="8"/>
      <c r="T100" s="8"/>
      <c r="U100" s="8"/>
      <c r="V100" s="8"/>
      <c r="W100" s="8"/>
      <c r="X100" s="8"/>
      <c r="Y100" s="8"/>
      <c r="Z100" s="8"/>
      <c r="AA100" s="8"/>
      <c r="AB100" s="8"/>
      <c r="AC100" s="8"/>
      <c r="AD100" s="8"/>
      <c r="AE100" s="8"/>
      <c r="AF100" s="8"/>
      <c r="AG100" s="8"/>
      <c r="AH100" s="8"/>
      <c r="AI100" s="8"/>
      <c r="AJ100" s="8"/>
      <c r="AK100" s="8"/>
      <c r="AL100" s="8"/>
      <c r="AM100" s="8"/>
      <c r="AN100" s="8"/>
      <c r="AO100" s="8"/>
      <c r="AP100" s="8"/>
      <c r="AQ100" s="8"/>
      <c r="AR100" s="8"/>
      <c r="AS100" s="8"/>
      <c r="AT100" s="8"/>
      <c r="AU100" s="8"/>
      <c r="AV100" s="8"/>
      <c r="AW100" s="8"/>
      <c r="AX100" s="8"/>
      <c r="AY100" s="8"/>
      <c r="AZ100" s="8"/>
      <c r="BA100" s="8"/>
      <c r="BB100" s="8"/>
      <c r="BC100" s="8"/>
      <c r="BD100" s="8"/>
      <c r="BE100" s="8"/>
      <c r="BF100" s="8"/>
      <c r="BG100" s="8"/>
      <c r="BH100" s="8"/>
      <c r="BI100" s="8"/>
      <c r="BJ100" s="8"/>
      <c r="BK100" s="8"/>
    </row>
    <row r="101" spans="1:63" x14ac:dyDescent="0.25">
      <c r="A101" s="8"/>
      <c r="B101" s="8"/>
      <c r="C101" s="8"/>
      <c r="D101" s="8"/>
      <c r="E101" s="8"/>
      <c r="F101" s="8"/>
      <c r="G101" s="8"/>
      <c r="H101" s="8"/>
      <c r="I101" s="8"/>
      <c r="J101" s="8"/>
      <c r="K101" s="8"/>
      <c r="L101" s="8"/>
      <c r="M101" s="8"/>
      <c r="N101" s="8"/>
      <c r="O101" s="8"/>
      <c r="P101" s="8"/>
      <c r="Q101" s="8"/>
      <c r="R101" s="8"/>
      <c r="S101" s="8"/>
      <c r="T101" s="8"/>
      <c r="U101" s="8"/>
      <c r="V101" s="8"/>
      <c r="W101" s="8"/>
      <c r="X101" s="8"/>
      <c r="Y101" s="8"/>
      <c r="Z101" s="8"/>
      <c r="AA101" s="8"/>
      <c r="AB101" s="8"/>
      <c r="AC101" s="8"/>
      <c r="AD101" s="8"/>
      <c r="AE101" s="8"/>
      <c r="AF101" s="8"/>
      <c r="AG101" s="8"/>
      <c r="AH101" s="8"/>
      <c r="AI101" s="8"/>
      <c r="AJ101" s="8"/>
      <c r="AK101" s="8"/>
      <c r="AL101" s="8"/>
      <c r="AM101" s="8"/>
      <c r="AN101" s="8"/>
      <c r="AO101" s="8"/>
      <c r="AP101" s="8"/>
      <c r="AQ101" s="8"/>
      <c r="AR101" s="8"/>
      <c r="AS101" s="8"/>
      <c r="AT101" s="8"/>
      <c r="AU101" s="8"/>
      <c r="AV101" s="8"/>
      <c r="AW101" s="8"/>
      <c r="AX101" s="8"/>
      <c r="AY101" s="8"/>
      <c r="AZ101" s="8"/>
      <c r="BA101" s="8"/>
      <c r="BB101" s="8"/>
      <c r="BC101" s="8"/>
      <c r="BD101" s="8"/>
      <c r="BE101" s="8"/>
      <c r="BF101" s="8"/>
      <c r="BG101" s="8"/>
      <c r="BH101" s="8"/>
      <c r="BI101" s="8"/>
      <c r="BJ101" s="8"/>
      <c r="BK101" s="8"/>
    </row>
    <row r="102" spans="1:63" x14ac:dyDescent="0.25">
      <c r="A102" s="8"/>
      <c r="B102" s="8"/>
      <c r="C102" s="8"/>
      <c r="D102" s="8"/>
      <c r="E102" s="8"/>
      <c r="F102" s="8"/>
      <c r="G102" s="8"/>
      <c r="H102" s="8"/>
      <c r="I102" s="8"/>
      <c r="J102" s="8"/>
      <c r="K102" s="8"/>
      <c r="L102" s="8"/>
      <c r="M102" s="8"/>
      <c r="N102" s="8"/>
      <c r="O102" s="8"/>
      <c r="P102" s="8"/>
      <c r="Q102" s="8"/>
      <c r="R102" s="8"/>
      <c r="S102" s="8"/>
      <c r="T102" s="8"/>
      <c r="U102" s="8"/>
      <c r="V102" s="8"/>
      <c r="W102" s="8"/>
      <c r="X102" s="8"/>
      <c r="Y102" s="8"/>
      <c r="Z102" s="8"/>
      <c r="AA102" s="8"/>
      <c r="AB102" s="8"/>
      <c r="AC102" s="8"/>
      <c r="AD102" s="8"/>
      <c r="AE102" s="8"/>
      <c r="AF102" s="8"/>
      <c r="AG102" s="8"/>
      <c r="AH102" s="8"/>
      <c r="AI102" s="8"/>
      <c r="AJ102" s="8"/>
      <c r="AK102" s="8"/>
      <c r="AL102" s="8"/>
      <c r="AM102" s="8"/>
      <c r="AN102" s="8"/>
      <c r="AO102" s="8"/>
      <c r="AP102" s="8"/>
      <c r="AQ102" s="8"/>
      <c r="AR102" s="8"/>
      <c r="AS102" s="8"/>
      <c r="AT102" s="8"/>
      <c r="AU102" s="8"/>
      <c r="AV102" s="8"/>
      <c r="AW102" s="8"/>
      <c r="AX102" s="8"/>
      <c r="AY102" s="8"/>
      <c r="AZ102" s="8"/>
      <c r="BA102" s="8"/>
      <c r="BB102" s="8"/>
      <c r="BC102" s="8"/>
      <c r="BD102" s="8"/>
      <c r="BE102" s="8"/>
      <c r="BF102" s="8"/>
      <c r="BG102" s="8"/>
      <c r="BH102" s="8"/>
      <c r="BI102" s="8"/>
      <c r="BJ102" s="8"/>
      <c r="BK102" s="8"/>
    </row>
    <row r="103" spans="1:63" x14ac:dyDescent="0.25">
      <c r="A103" s="8"/>
      <c r="B103" s="8"/>
      <c r="C103" s="8"/>
      <c r="D103" s="8"/>
      <c r="E103" s="8"/>
      <c r="F103" s="8"/>
      <c r="G103" s="8"/>
      <c r="H103" s="8"/>
      <c r="I103" s="8"/>
      <c r="J103" s="8"/>
      <c r="K103" s="8"/>
      <c r="L103" s="8"/>
      <c r="M103" s="8"/>
      <c r="N103" s="8"/>
      <c r="O103" s="8"/>
      <c r="P103" s="8"/>
      <c r="Q103" s="8"/>
      <c r="R103" s="8"/>
      <c r="S103" s="8"/>
      <c r="T103" s="8"/>
      <c r="U103" s="8"/>
      <c r="V103" s="8"/>
      <c r="W103" s="8"/>
      <c r="X103" s="8"/>
      <c r="Y103" s="8"/>
      <c r="Z103" s="8"/>
      <c r="AA103" s="8"/>
      <c r="AB103" s="8"/>
      <c r="AC103" s="8"/>
      <c r="AD103" s="8"/>
      <c r="AE103" s="8"/>
      <c r="AF103" s="8"/>
      <c r="AG103" s="8"/>
      <c r="AH103" s="8"/>
      <c r="AI103" s="8"/>
      <c r="AJ103" s="8"/>
      <c r="AK103" s="8"/>
      <c r="AL103" s="8"/>
      <c r="AM103" s="8"/>
      <c r="AN103" s="8"/>
      <c r="AO103" s="8"/>
      <c r="AP103" s="8"/>
      <c r="AQ103" s="8"/>
      <c r="AR103" s="8"/>
      <c r="AS103" s="8"/>
      <c r="AT103" s="8"/>
      <c r="AU103" s="8"/>
      <c r="AV103" s="8"/>
      <c r="AW103" s="8"/>
      <c r="AX103" s="8"/>
      <c r="AY103" s="8"/>
      <c r="AZ103" s="8"/>
      <c r="BA103" s="8"/>
      <c r="BB103" s="8"/>
      <c r="BC103" s="8"/>
      <c r="BD103" s="8"/>
      <c r="BE103" s="8"/>
      <c r="BF103" s="8"/>
      <c r="BG103" s="8"/>
      <c r="BH103" s="8"/>
      <c r="BI103" s="8"/>
      <c r="BJ103" s="8"/>
      <c r="BK103" s="8"/>
    </row>
    <row r="104" spans="1:63" x14ac:dyDescent="0.25">
      <c r="A104" s="8"/>
      <c r="B104" s="8"/>
      <c r="C104" s="8"/>
      <c r="D104" s="8"/>
      <c r="E104" s="8"/>
      <c r="F104" s="8"/>
      <c r="G104" s="8"/>
      <c r="H104" s="8"/>
      <c r="I104" s="8"/>
      <c r="J104" s="8"/>
      <c r="K104" s="8"/>
      <c r="L104" s="8"/>
      <c r="M104" s="8"/>
      <c r="N104" s="8"/>
      <c r="O104" s="8"/>
      <c r="P104" s="8"/>
      <c r="Q104" s="8"/>
      <c r="R104" s="8"/>
      <c r="S104" s="8"/>
      <c r="T104" s="8"/>
      <c r="U104" s="8"/>
      <c r="V104" s="8"/>
      <c r="W104" s="8"/>
      <c r="X104" s="8"/>
      <c r="Y104" s="8"/>
      <c r="Z104" s="8"/>
      <c r="AA104" s="8"/>
      <c r="AB104" s="8"/>
      <c r="AC104" s="8"/>
      <c r="AD104" s="8"/>
      <c r="AE104" s="8"/>
      <c r="AF104" s="8"/>
      <c r="AG104" s="8"/>
      <c r="AH104" s="8"/>
      <c r="AI104" s="8"/>
      <c r="AJ104" s="8"/>
      <c r="AK104" s="8"/>
      <c r="AL104" s="8"/>
      <c r="AM104" s="8"/>
      <c r="AN104" s="8"/>
      <c r="AO104" s="8"/>
      <c r="AP104" s="8"/>
      <c r="AQ104" s="8"/>
      <c r="AR104" s="8"/>
      <c r="AS104" s="8"/>
      <c r="AT104" s="8"/>
      <c r="AU104" s="8"/>
      <c r="AV104" s="8"/>
      <c r="AW104" s="8"/>
      <c r="AX104" s="8"/>
      <c r="AY104" s="8"/>
      <c r="AZ104" s="8"/>
      <c r="BA104" s="8"/>
      <c r="BB104" s="8"/>
      <c r="BC104" s="8"/>
      <c r="BD104" s="8"/>
      <c r="BE104" s="8"/>
      <c r="BF104" s="8"/>
      <c r="BG104" s="8"/>
      <c r="BH104" s="8"/>
      <c r="BI104" s="8"/>
      <c r="BJ104" s="8"/>
      <c r="BK104" s="8"/>
    </row>
    <row r="105" spans="1:63" x14ac:dyDescent="0.25">
      <c r="A105" s="8"/>
      <c r="B105" s="8"/>
      <c r="C105" s="8"/>
      <c r="D105" s="8"/>
      <c r="E105" s="8"/>
      <c r="F105" s="8"/>
      <c r="G105" s="8"/>
      <c r="H105" s="8"/>
      <c r="I105" s="8"/>
      <c r="J105" s="8"/>
      <c r="K105" s="8"/>
      <c r="L105" s="8"/>
      <c r="M105" s="8"/>
      <c r="N105" s="8"/>
      <c r="O105" s="8"/>
      <c r="P105" s="8"/>
      <c r="Q105" s="8"/>
      <c r="R105" s="8"/>
      <c r="S105" s="8"/>
      <c r="T105" s="8"/>
      <c r="U105" s="8"/>
      <c r="V105" s="8"/>
      <c r="W105" s="8"/>
      <c r="X105" s="8"/>
      <c r="Y105" s="8"/>
      <c r="Z105" s="8"/>
      <c r="AA105" s="8"/>
      <c r="AB105" s="8"/>
      <c r="AC105" s="8"/>
      <c r="AD105" s="8"/>
      <c r="AE105" s="8"/>
      <c r="AF105" s="8"/>
      <c r="AG105" s="8"/>
      <c r="AH105" s="8"/>
      <c r="AI105" s="8"/>
      <c r="AJ105" s="8"/>
      <c r="AK105" s="8"/>
      <c r="AL105" s="8"/>
      <c r="AM105" s="8"/>
      <c r="AN105" s="8"/>
      <c r="AO105" s="8"/>
      <c r="AP105" s="8"/>
      <c r="AQ105" s="8"/>
      <c r="AR105" s="8"/>
      <c r="AS105" s="8"/>
      <c r="AT105" s="8"/>
      <c r="AU105" s="8"/>
      <c r="AV105" s="8"/>
      <c r="AW105" s="8"/>
      <c r="AX105" s="8"/>
      <c r="AY105" s="8"/>
      <c r="AZ105" s="8"/>
      <c r="BA105" s="8"/>
      <c r="BB105" s="8"/>
      <c r="BC105" s="8"/>
      <c r="BD105" s="8"/>
      <c r="BE105" s="8"/>
      <c r="BF105" s="8"/>
      <c r="BG105" s="8"/>
      <c r="BH105" s="8"/>
      <c r="BI105" s="8"/>
      <c r="BJ105" s="8"/>
      <c r="BK105" s="8"/>
    </row>
    <row r="106" spans="1:63" x14ac:dyDescent="0.25">
      <c r="A106" s="8"/>
      <c r="B106" s="8"/>
      <c r="C106" s="8"/>
      <c r="D106" s="8"/>
      <c r="E106" s="8"/>
      <c r="F106" s="8"/>
      <c r="G106" s="8"/>
      <c r="H106" s="8"/>
      <c r="I106" s="8"/>
      <c r="J106" s="8"/>
      <c r="K106" s="8"/>
      <c r="L106" s="8"/>
      <c r="M106" s="8"/>
      <c r="N106" s="8"/>
      <c r="O106" s="8"/>
      <c r="P106" s="8"/>
      <c r="Q106" s="8"/>
      <c r="R106" s="8"/>
      <c r="S106" s="8"/>
      <c r="T106" s="8"/>
      <c r="U106" s="8"/>
      <c r="V106" s="8"/>
      <c r="W106" s="8"/>
      <c r="X106" s="8"/>
      <c r="Y106" s="8"/>
      <c r="Z106" s="8"/>
      <c r="AA106" s="8"/>
      <c r="AB106" s="8"/>
      <c r="AC106" s="8"/>
      <c r="AD106" s="8"/>
      <c r="AE106" s="8"/>
      <c r="AF106" s="8"/>
      <c r="AG106" s="8"/>
      <c r="AH106" s="8"/>
      <c r="AI106" s="8"/>
      <c r="AJ106" s="8"/>
      <c r="AK106" s="8"/>
      <c r="AL106" s="8"/>
      <c r="AM106" s="8"/>
      <c r="AN106" s="8"/>
      <c r="AO106" s="8"/>
      <c r="AP106" s="8"/>
      <c r="AQ106" s="8"/>
      <c r="AR106" s="8"/>
      <c r="AS106" s="8"/>
      <c r="AT106" s="8"/>
      <c r="AU106" s="8"/>
      <c r="AV106" s="8"/>
      <c r="AW106" s="8"/>
      <c r="AX106" s="8"/>
      <c r="AY106" s="8"/>
      <c r="AZ106" s="8"/>
      <c r="BA106" s="8"/>
      <c r="BB106" s="8"/>
      <c r="BC106" s="8"/>
      <c r="BD106" s="8"/>
      <c r="BE106" s="8"/>
      <c r="BF106" s="8"/>
      <c r="BG106" s="8"/>
      <c r="BH106" s="8"/>
      <c r="BI106" s="8"/>
      <c r="BJ106" s="8"/>
      <c r="BK106" s="8"/>
    </row>
    <row r="107" spans="1:63" x14ac:dyDescent="0.25">
      <c r="A107" s="8"/>
      <c r="B107" s="8"/>
      <c r="C107" s="8"/>
      <c r="D107" s="8"/>
      <c r="E107" s="8"/>
      <c r="F107" s="8"/>
      <c r="G107" s="8"/>
      <c r="H107" s="8"/>
      <c r="I107" s="8"/>
      <c r="J107" s="8"/>
      <c r="K107" s="8"/>
      <c r="L107" s="8"/>
      <c r="M107" s="8"/>
      <c r="N107" s="8"/>
      <c r="O107" s="8"/>
      <c r="P107" s="8"/>
      <c r="Q107" s="8"/>
      <c r="R107" s="8"/>
      <c r="S107" s="8"/>
      <c r="T107" s="8"/>
      <c r="U107" s="8"/>
      <c r="V107" s="8"/>
      <c r="W107" s="8"/>
      <c r="X107" s="8"/>
      <c r="Y107" s="8"/>
      <c r="Z107" s="8"/>
      <c r="AA107" s="8"/>
      <c r="AB107" s="8"/>
      <c r="AC107" s="8"/>
      <c r="AD107" s="8"/>
      <c r="AE107" s="8"/>
      <c r="AF107" s="8"/>
      <c r="AG107" s="8"/>
      <c r="AH107" s="8"/>
      <c r="AI107" s="8"/>
      <c r="AJ107" s="8"/>
      <c r="AK107" s="8"/>
      <c r="AL107" s="8"/>
      <c r="AM107" s="8"/>
      <c r="AN107" s="8"/>
      <c r="AO107" s="8"/>
      <c r="AP107" s="8"/>
      <c r="AQ107" s="8"/>
      <c r="AR107" s="8"/>
      <c r="AS107" s="8"/>
      <c r="AT107" s="8"/>
      <c r="AU107" s="8"/>
      <c r="AV107" s="8"/>
      <c r="AW107" s="8"/>
      <c r="AX107" s="8"/>
      <c r="AY107" s="8"/>
      <c r="AZ107" s="8"/>
      <c r="BA107" s="8"/>
      <c r="BB107" s="8"/>
      <c r="BC107" s="8"/>
      <c r="BD107" s="8"/>
      <c r="BE107" s="8"/>
      <c r="BF107" s="8"/>
      <c r="BG107" s="8"/>
      <c r="BH107" s="8"/>
      <c r="BI107" s="8"/>
      <c r="BJ107" s="8"/>
      <c r="BK107" s="8"/>
    </row>
    <row r="108" spans="1:63" x14ac:dyDescent="0.25">
      <c r="A108" s="8"/>
      <c r="B108" s="8"/>
      <c r="C108" s="8"/>
      <c r="D108" s="8"/>
      <c r="E108" s="8"/>
      <c r="F108" s="8"/>
      <c r="G108" s="8"/>
      <c r="H108" s="8"/>
      <c r="I108" s="8"/>
      <c r="J108" s="8"/>
      <c r="K108" s="8"/>
      <c r="L108" s="8"/>
      <c r="M108" s="8"/>
      <c r="N108" s="8"/>
      <c r="O108" s="8"/>
      <c r="P108" s="8"/>
      <c r="Q108" s="8"/>
      <c r="R108" s="8"/>
      <c r="S108" s="8"/>
      <c r="T108" s="8"/>
      <c r="U108" s="8"/>
      <c r="V108" s="8"/>
      <c r="W108" s="8"/>
      <c r="X108" s="8"/>
      <c r="Y108" s="8"/>
      <c r="Z108" s="8"/>
      <c r="AA108" s="8"/>
      <c r="AB108" s="8"/>
      <c r="AC108" s="8"/>
      <c r="AD108" s="8"/>
      <c r="AE108" s="8"/>
      <c r="AF108" s="8"/>
      <c r="AG108" s="8"/>
      <c r="AH108" s="8"/>
      <c r="AI108" s="8"/>
      <c r="AJ108" s="8"/>
      <c r="AK108" s="8"/>
      <c r="AL108" s="8"/>
      <c r="AM108" s="8"/>
      <c r="AN108" s="8"/>
      <c r="AO108" s="8"/>
      <c r="AP108" s="8"/>
      <c r="AQ108" s="8"/>
      <c r="AR108" s="8"/>
      <c r="AS108" s="8"/>
      <c r="AT108" s="8"/>
      <c r="AU108" s="8"/>
      <c r="AV108" s="8"/>
      <c r="AW108" s="8"/>
      <c r="AX108" s="8"/>
      <c r="AY108" s="8"/>
      <c r="AZ108" s="8"/>
      <c r="BA108" s="8"/>
      <c r="BB108" s="8"/>
      <c r="BC108" s="8"/>
      <c r="BD108" s="8"/>
      <c r="BE108" s="8"/>
      <c r="BF108" s="8"/>
      <c r="BG108" s="8"/>
      <c r="BH108" s="8"/>
      <c r="BI108" s="8"/>
      <c r="BJ108" s="8"/>
      <c r="BK108" s="8"/>
    </row>
    <row r="109" spans="1:63" x14ac:dyDescent="0.25">
      <c r="A109" s="8"/>
      <c r="B109" s="8"/>
      <c r="C109" s="8"/>
      <c r="D109" s="8"/>
      <c r="E109" s="8"/>
      <c r="F109" s="8"/>
      <c r="G109" s="8"/>
      <c r="H109" s="8"/>
      <c r="I109" s="8"/>
      <c r="J109" s="8"/>
      <c r="K109" s="8"/>
      <c r="L109" s="8"/>
      <c r="M109" s="8"/>
      <c r="N109" s="8"/>
      <c r="O109" s="8"/>
      <c r="P109" s="8"/>
      <c r="Q109" s="8"/>
      <c r="R109" s="8"/>
      <c r="S109" s="8"/>
      <c r="T109" s="8"/>
      <c r="U109" s="8"/>
      <c r="V109" s="8"/>
      <c r="W109" s="8"/>
      <c r="X109" s="8"/>
      <c r="Y109" s="8"/>
      <c r="Z109" s="8"/>
      <c r="AA109" s="8"/>
      <c r="AB109" s="8"/>
      <c r="AC109" s="8"/>
      <c r="AD109" s="8"/>
      <c r="AE109" s="8"/>
      <c r="AF109" s="8"/>
      <c r="AG109" s="8"/>
      <c r="AH109" s="8"/>
      <c r="AI109" s="8"/>
      <c r="AJ109" s="8"/>
      <c r="AK109" s="8"/>
      <c r="AL109" s="8"/>
      <c r="AM109" s="8"/>
      <c r="AN109" s="8"/>
      <c r="AO109" s="8"/>
      <c r="AP109" s="8"/>
      <c r="AQ109" s="8"/>
      <c r="AR109" s="8"/>
      <c r="AS109" s="8"/>
      <c r="AT109" s="8"/>
      <c r="AU109" s="8"/>
      <c r="AV109" s="8"/>
      <c r="AW109" s="8"/>
      <c r="AX109" s="8"/>
      <c r="AY109" s="8"/>
      <c r="AZ109" s="8"/>
      <c r="BA109" s="8"/>
      <c r="BB109" s="8"/>
      <c r="BC109" s="8"/>
      <c r="BD109" s="8"/>
      <c r="BE109" s="8"/>
      <c r="BF109" s="8"/>
      <c r="BG109" s="8"/>
      <c r="BH109" s="8"/>
      <c r="BI109" s="8"/>
      <c r="BJ109" s="8"/>
      <c r="BK109" s="8"/>
    </row>
    <row r="110" spans="1:63" x14ac:dyDescent="0.25">
      <c r="A110" s="8"/>
      <c r="B110" s="8"/>
      <c r="C110" s="8"/>
      <c r="D110" s="8"/>
      <c r="E110" s="8"/>
      <c r="F110" s="8"/>
      <c r="G110" s="8"/>
      <c r="H110" s="8"/>
      <c r="I110" s="8"/>
      <c r="J110" s="8"/>
      <c r="K110" s="8"/>
      <c r="L110" s="8"/>
      <c r="M110" s="8"/>
      <c r="N110" s="8"/>
      <c r="O110" s="8"/>
      <c r="P110" s="8"/>
      <c r="Q110" s="8"/>
      <c r="R110" s="8"/>
      <c r="S110" s="8"/>
      <c r="T110" s="8"/>
      <c r="U110" s="8"/>
      <c r="V110" s="8"/>
      <c r="W110" s="8"/>
      <c r="X110" s="8"/>
      <c r="Y110" s="8"/>
      <c r="Z110" s="8"/>
      <c r="AA110" s="8"/>
      <c r="AB110" s="8"/>
      <c r="AC110" s="8"/>
      <c r="AD110" s="8"/>
      <c r="AE110" s="8"/>
      <c r="AF110" s="8"/>
      <c r="AG110" s="8"/>
      <c r="AH110" s="8"/>
      <c r="AI110" s="8"/>
      <c r="AJ110" s="8"/>
      <c r="AK110" s="8"/>
      <c r="AL110" s="8"/>
      <c r="AM110" s="8"/>
      <c r="AN110" s="8"/>
      <c r="AO110" s="8"/>
      <c r="AP110" s="8"/>
      <c r="AQ110" s="8"/>
      <c r="AR110" s="8"/>
      <c r="AS110" s="8"/>
      <c r="AT110" s="8"/>
      <c r="AU110" s="8"/>
      <c r="AV110" s="8"/>
      <c r="AW110" s="8"/>
      <c r="AX110" s="8"/>
      <c r="AY110" s="8"/>
      <c r="AZ110" s="8"/>
      <c r="BA110" s="8"/>
      <c r="BB110" s="8"/>
      <c r="BC110" s="8"/>
      <c r="BD110" s="8"/>
      <c r="BE110" s="8"/>
      <c r="BF110" s="8"/>
      <c r="BG110" s="8"/>
      <c r="BH110" s="8"/>
      <c r="BI110" s="8"/>
      <c r="BJ110" s="8"/>
      <c r="BK110" s="8"/>
    </row>
    <row r="111" spans="1:63" x14ac:dyDescent="0.25">
      <c r="A111" s="8"/>
      <c r="B111" s="8"/>
      <c r="C111" s="8"/>
      <c r="D111" s="8"/>
      <c r="E111" s="8"/>
      <c r="F111" s="8"/>
      <c r="G111" s="8"/>
      <c r="H111" s="8"/>
      <c r="I111" s="8"/>
      <c r="J111" s="8"/>
      <c r="K111" s="8"/>
      <c r="L111" s="8"/>
      <c r="M111" s="8"/>
      <c r="N111" s="8"/>
      <c r="O111" s="8"/>
      <c r="P111" s="8"/>
      <c r="Q111" s="8"/>
      <c r="R111" s="8"/>
      <c r="S111" s="8"/>
      <c r="T111" s="8"/>
      <c r="U111" s="8"/>
      <c r="V111" s="8"/>
      <c r="W111" s="8"/>
      <c r="X111" s="8"/>
      <c r="Y111" s="8"/>
      <c r="Z111" s="8"/>
      <c r="AA111" s="8"/>
      <c r="AB111" s="8"/>
      <c r="AC111" s="8"/>
      <c r="AD111" s="8"/>
      <c r="AE111" s="8"/>
      <c r="AF111" s="8"/>
      <c r="AG111" s="8"/>
      <c r="AH111" s="8"/>
      <c r="AI111" s="8"/>
      <c r="AJ111" s="8"/>
      <c r="AK111" s="8"/>
      <c r="AL111" s="8"/>
      <c r="AM111" s="8"/>
      <c r="AN111" s="8"/>
      <c r="AO111" s="8"/>
      <c r="AP111" s="8"/>
      <c r="AQ111" s="8"/>
      <c r="AR111" s="8"/>
      <c r="AS111" s="8"/>
      <c r="AT111" s="8"/>
      <c r="AU111" s="8"/>
      <c r="AV111" s="8"/>
      <c r="AW111" s="8"/>
      <c r="AX111" s="8"/>
      <c r="AY111" s="8"/>
      <c r="AZ111" s="8"/>
      <c r="BA111" s="8"/>
      <c r="BB111" s="8"/>
      <c r="BC111" s="8"/>
      <c r="BD111" s="8"/>
      <c r="BE111" s="8"/>
      <c r="BF111" s="8"/>
      <c r="BG111" s="8"/>
      <c r="BH111" s="8"/>
      <c r="BI111" s="8"/>
      <c r="BJ111" s="8"/>
      <c r="BK111" s="8"/>
    </row>
    <row r="112" spans="1:63" x14ac:dyDescent="0.25">
      <c r="A112" s="8"/>
      <c r="B112" s="8"/>
      <c r="C112" s="8"/>
      <c r="D112" s="8"/>
      <c r="E112" s="8"/>
      <c r="F112" s="8"/>
      <c r="G112" s="8"/>
      <c r="H112" s="8"/>
      <c r="I112" s="8"/>
      <c r="J112" s="8"/>
      <c r="K112" s="8"/>
      <c r="L112" s="8"/>
      <c r="M112" s="8"/>
      <c r="N112" s="8"/>
      <c r="O112" s="8"/>
      <c r="P112" s="8"/>
      <c r="Q112" s="8"/>
      <c r="R112" s="8"/>
      <c r="S112" s="8"/>
      <c r="T112" s="8"/>
      <c r="U112" s="8"/>
      <c r="V112" s="8"/>
      <c r="W112" s="8"/>
      <c r="X112" s="8"/>
      <c r="Y112" s="8"/>
      <c r="Z112" s="8"/>
      <c r="AA112" s="8"/>
      <c r="AB112" s="8"/>
      <c r="AC112" s="8"/>
      <c r="AD112" s="8"/>
      <c r="AE112" s="8"/>
      <c r="AF112" s="8"/>
      <c r="AG112" s="8"/>
      <c r="AH112" s="8"/>
      <c r="AI112" s="8"/>
      <c r="AJ112" s="8"/>
      <c r="AK112" s="8"/>
      <c r="AL112" s="8"/>
      <c r="AM112" s="8"/>
      <c r="AN112" s="8"/>
      <c r="AO112" s="8"/>
      <c r="AP112" s="8"/>
      <c r="AQ112" s="8"/>
      <c r="AR112" s="8"/>
      <c r="AS112" s="8"/>
      <c r="AT112" s="8"/>
      <c r="AU112" s="8"/>
      <c r="AV112" s="8"/>
      <c r="AW112" s="8"/>
      <c r="AX112" s="8"/>
      <c r="AY112" s="8"/>
      <c r="AZ112" s="8"/>
      <c r="BA112" s="8"/>
      <c r="BB112" s="8"/>
      <c r="BC112" s="8"/>
      <c r="BD112" s="8"/>
      <c r="BE112" s="8"/>
      <c r="BF112" s="8"/>
      <c r="BG112" s="8"/>
      <c r="BH112" s="8"/>
      <c r="BI112" s="8"/>
      <c r="BJ112" s="8"/>
      <c r="BK112" s="8"/>
    </row>
    <row r="113" spans="1:63" x14ac:dyDescent="0.25">
      <c r="A113" s="8"/>
      <c r="B113" s="8"/>
      <c r="C113" s="8"/>
      <c r="D113" s="8"/>
      <c r="E113" s="8"/>
      <c r="F113" s="8"/>
      <c r="G113" s="8"/>
      <c r="H113" s="8"/>
      <c r="I113" s="8"/>
      <c r="J113" s="8"/>
      <c r="K113" s="8"/>
      <c r="L113" s="8"/>
      <c r="M113" s="8"/>
      <c r="N113" s="8"/>
      <c r="O113" s="8"/>
      <c r="P113" s="8"/>
      <c r="Q113" s="8"/>
      <c r="R113" s="8"/>
      <c r="S113" s="8"/>
      <c r="T113" s="8"/>
      <c r="U113" s="8"/>
      <c r="V113" s="8"/>
      <c r="W113" s="8"/>
      <c r="X113" s="8"/>
      <c r="Y113" s="8"/>
      <c r="Z113" s="8"/>
      <c r="AA113" s="8"/>
      <c r="AB113" s="8"/>
      <c r="AC113" s="8"/>
      <c r="AD113" s="8"/>
      <c r="AE113" s="8"/>
      <c r="AF113" s="8"/>
      <c r="AG113" s="8"/>
      <c r="AH113" s="8"/>
      <c r="AI113" s="8"/>
      <c r="AJ113" s="8"/>
      <c r="AK113" s="8"/>
      <c r="AL113" s="8"/>
      <c r="AM113" s="8"/>
      <c r="AN113" s="8"/>
      <c r="AO113" s="8"/>
      <c r="AP113" s="8"/>
      <c r="AQ113" s="8"/>
      <c r="AR113" s="8"/>
      <c r="AS113" s="8"/>
      <c r="AT113" s="8"/>
      <c r="AU113" s="8"/>
      <c r="AV113" s="8"/>
      <c r="AW113" s="8"/>
      <c r="AX113" s="8"/>
      <c r="AY113" s="8"/>
      <c r="AZ113" s="8"/>
      <c r="BA113" s="8"/>
      <c r="BB113" s="8"/>
      <c r="BC113" s="8"/>
      <c r="BD113" s="8"/>
      <c r="BE113" s="8"/>
      <c r="BF113" s="8"/>
      <c r="BG113" s="8"/>
      <c r="BH113" s="8"/>
      <c r="BI113" s="8"/>
      <c r="BJ113" s="8"/>
      <c r="BK113" s="8"/>
    </row>
    <row r="114" spans="1:63" x14ac:dyDescent="0.25">
      <c r="A114" s="8"/>
      <c r="B114" s="8"/>
      <c r="C114" s="8"/>
      <c r="D114" s="8"/>
      <c r="E114" s="8"/>
      <c r="F114" s="8"/>
      <c r="G114" s="8"/>
      <c r="H114" s="8"/>
      <c r="I114" s="8"/>
      <c r="J114" s="8"/>
      <c r="K114" s="8"/>
      <c r="L114" s="8"/>
      <c r="M114" s="8"/>
      <c r="N114" s="8"/>
      <c r="O114" s="8"/>
      <c r="P114" s="8"/>
      <c r="Q114" s="8"/>
      <c r="R114" s="8"/>
      <c r="S114" s="8"/>
      <c r="T114" s="8"/>
      <c r="U114" s="8"/>
      <c r="V114" s="8"/>
      <c r="W114" s="8"/>
      <c r="X114" s="8"/>
      <c r="Y114" s="8"/>
      <c r="Z114" s="8"/>
      <c r="AA114" s="8"/>
      <c r="AB114" s="8"/>
      <c r="AC114" s="8"/>
      <c r="AD114" s="8"/>
      <c r="AE114" s="8"/>
      <c r="AF114" s="8"/>
      <c r="AG114" s="8"/>
      <c r="AH114" s="8"/>
      <c r="AI114" s="8"/>
      <c r="AJ114" s="8"/>
      <c r="AK114" s="8"/>
      <c r="AL114" s="8"/>
      <c r="AM114" s="8"/>
      <c r="AN114" s="8"/>
      <c r="AO114" s="8"/>
      <c r="AP114" s="8"/>
      <c r="AQ114" s="8"/>
      <c r="AR114" s="8"/>
      <c r="AS114" s="8"/>
      <c r="AT114" s="8"/>
      <c r="AU114" s="8"/>
      <c r="AV114" s="8"/>
      <c r="AW114" s="8"/>
      <c r="AX114" s="8"/>
      <c r="AY114" s="8"/>
      <c r="AZ114" s="8"/>
      <c r="BA114" s="8"/>
      <c r="BB114" s="8"/>
      <c r="BC114" s="8"/>
      <c r="BD114" s="8"/>
      <c r="BE114" s="8"/>
      <c r="BF114" s="8"/>
      <c r="BG114" s="8"/>
      <c r="BH114" s="8"/>
      <c r="BI114" s="8"/>
      <c r="BJ114" s="8"/>
      <c r="BK114" s="8"/>
    </row>
    <row r="115" spans="1:63" x14ac:dyDescent="0.25">
      <c r="A115" s="8"/>
      <c r="B115" s="8"/>
      <c r="C115" s="8"/>
      <c r="D115" s="8"/>
      <c r="E115" s="8"/>
      <c r="F115" s="8"/>
      <c r="G115" s="8"/>
      <c r="H115" s="8"/>
      <c r="I115" s="8"/>
      <c r="J115" s="8"/>
      <c r="K115" s="8"/>
      <c r="L115" s="8"/>
      <c r="M115" s="8"/>
      <c r="N115" s="8"/>
      <c r="O115" s="8"/>
      <c r="P115" s="8"/>
      <c r="Q115" s="8"/>
      <c r="R115" s="8"/>
      <c r="S115" s="8"/>
      <c r="T115" s="8"/>
      <c r="U115" s="8"/>
      <c r="V115" s="8"/>
      <c r="W115" s="8"/>
      <c r="X115" s="8"/>
      <c r="Y115" s="8"/>
      <c r="Z115" s="8"/>
      <c r="AA115" s="8"/>
      <c r="AB115" s="8"/>
      <c r="AC115" s="8"/>
      <c r="AD115" s="8"/>
      <c r="AE115" s="8"/>
      <c r="AF115" s="8"/>
      <c r="AG115" s="8"/>
      <c r="AH115" s="8"/>
      <c r="AI115" s="8"/>
      <c r="AJ115" s="8"/>
      <c r="AK115" s="8"/>
      <c r="AL115" s="8"/>
      <c r="AM115" s="8"/>
      <c r="AN115" s="8"/>
      <c r="AO115" s="8"/>
      <c r="AP115" s="8"/>
      <c r="AQ115" s="8"/>
      <c r="AR115" s="8"/>
      <c r="AS115" s="8"/>
      <c r="AT115" s="8"/>
      <c r="AU115" s="8"/>
      <c r="AV115" s="8"/>
      <c r="AW115" s="8"/>
      <c r="AX115" s="8"/>
      <c r="AY115" s="8"/>
      <c r="AZ115" s="8"/>
      <c r="BA115" s="8"/>
      <c r="BB115" s="8"/>
      <c r="BC115" s="8"/>
      <c r="BD115" s="8"/>
      <c r="BE115" s="8"/>
      <c r="BF115" s="8"/>
      <c r="BG115" s="8"/>
      <c r="BH115" s="8"/>
      <c r="BI115" s="8"/>
      <c r="BJ115" s="8"/>
      <c r="BK115" s="8"/>
    </row>
    <row r="116" spans="1:63" x14ac:dyDescent="0.25">
      <c r="A116" s="8"/>
      <c r="B116" s="8"/>
      <c r="C116" s="8"/>
      <c r="D116" s="8"/>
      <c r="E116" s="8"/>
      <c r="F116" s="8"/>
      <c r="G116" s="8"/>
      <c r="H116" s="8"/>
      <c r="I116" s="8"/>
      <c r="J116" s="8"/>
      <c r="K116" s="8"/>
      <c r="L116" s="8"/>
      <c r="M116" s="8"/>
      <c r="N116" s="8"/>
      <c r="O116" s="8"/>
      <c r="P116" s="8"/>
      <c r="Q116" s="8"/>
      <c r="R116" s="8"/>
      <c r="S116" s="8"/>
      <c r="T116" s="8"/>
      <c r="U116" s="8"/>
      <c r="V116" s="8"/>
      <c r="W116" s="8"/>
      <c r="X116" s="8"/>
      <c r="Y116" s="8"/>
      <c r="Z116" s="8"/>
      <c r="AA116" s="8"/>
      <c r="AB116" s="8"/>
      <c r="AC116" s="8"/>
      <c r="AD116" s="8"/>
      <c r="AE116" s="8"/>
      <c r="AF116" s="8"/>
      <c r="AG116" s="8"/>
      <c r="AH116" s="8"/>
      <c r="AI116" s="8"/>
      <c r="AJ116" s="8"/>
      <c r="AK116" s="8"/>
      <c r="AL116" s="8"/>
      <c r="AM116" s="8"/>
      <c r="AN116" s="8"/>
      <c r="AO116" s="8"/>
      <c r="AP116" s="8"/>
      <c r="AQ116" s="8"/>
      <c r="AR116" s="8"/>
      <c r="AS116" s="8"/>
      <c r="AT116" s="8"/>
      <c r="AU116" s="8"/>
      <c r="AV116" s="8"/>
      <c r="AW116" s="8"/>
      <c r="AX116" s="8"/>
      <c r="AY116" s="8"/>
      <c r="AZ116" s="8"/>
      <c r="BA116" s="8"/>
      <c r="BB116" s="8"/>
      <c r="BC116" s="8"/>
      <c r="BD116" s="8"/>
      <c r="BE116" s="8"/>
      <c r="BF116" s="8"/>
      <c r="BG116" s="8"/>
      <c r="BH116" s="8"/>
      <c r="BI116" s="8"/>
      <c r="BJ116" s="8"/>
      <c r="BK116" s="8"/>
    </row>
    <row r="117" spans="1:63" x14ac:dyDescent="0.25">
      <c r="A117" s="8"/>
      <c r="B117" s="8"/>
      <c r="C117" s="8"/>
      <c r="D117" s="8"/>
      <c r="E117" s="8"/>
      <c r="F117" s="8"/>
      <c r="G117" s="8"/>
      <c r="H117" s="8"/>
      <c r="I117" s="8"/>
      <c r="J117" s="8"/>
      <c r="K117" s="8"/>
      <c r="L117" s="8"/>
      <c r="M117" s="8"/>
      <c r="N117" s="8"/>
      <c r="O117" s="8"/>
      <c r="P117" s="8"/>
      <c r="Q117" s="8"/>
      <c r="R117" s="8"/>
      <c r="S117" s="8"/>
      <c r="T117" s="8"/>
      <c r="U117" s="8"/>
      <c r="V117" s="8"/>
      <c r="W117" s="8"/>
      <c r="X117" s="8"/>
      <c r="Y117" s="8"/>
      <c r="Z117" s="8"/>
      <c r="AA117" s="8"/>
      <c r="AB117" s="8"/>
      <c r="AC117" s="8"/>
      <c r="AD117" s="8"/>
      <c r="AE117" s="8"/>
      <c r="AF117" s="8"/>
      <c r="AG117" s="8"/>
      <c r="AH117" s="8"/>
      <c r="AI117" s="8"/>
      <c r="AJ117" s="8"/>
      <c r="AK117" s="8"/>
      <c r="AL117" s="8"/>
      <c r="AM117" s="8"/>
      <c r="AN117" s="8"/>
      <c r="AO117" s="8"/>
      <c r="AP117" s="8"/>
      <c r="AQ117" s="8"/>
      <c r="AR117" s="8"/>
      <c r="AS117" s="8"/>
      <c r="AT117" s="8"/>
      <c r="AU117" s="8"/>
      <c r="AV117" s="8"/>
      <c r="AW117" s="8"/>
      <c r="AX117" s="8"/>
      <c r="AY117" s="8"/>
      <c r="AZ117" s="8"/>
      <c r="BA117" s="8"/>
      <c r="BB117" s="8"/>
      <c r="BC117" s="8"/>
      <c r="BD117" s="8"/>
      <c r="BE117" s="8"/>
      <c r="BF117" s="8"/>
      <c r="BG117" s="8"/>
      <c r="BH117" s="8"/>
      <c r="BI117" s="8"/>
      <c r="BJ117" s="8"/>
      <c r="BK117" s="8"/>
    </row>
    <row r="118" spans="1:63" x14ac:dyDescent="0.25">
      <c r="A118" s="8"/>
      <c r="B118" s="8"/>
      <c r="C118" s="8"/>
      <c r="D118" s="8"/>
      <c r="E118" s="8"/>
      <c r="F118" s="8"/>
      <c r="G118" s="8"/>
      <c r="H118" s="8"/>
      <c r="I118" s="8"/>
      <c r="J118" s="8"/>
      <c r="K118" s="8"/>
      <c r="L118" s="8"/>
      <c r="M118" s="8"/>
      <c r="N118" s="8"/>
      <c r="O118" s="8"/>
      <c r="P118" s="8"/>
      <c r="Q118" s="8"/>
      <c r="R118" s="8"/>
      <c r="S118" s="8"/>
      <c r="T118" s="8"/>
      <c r="U118" s="8"/>
      <c r="V118" s="8"/>
      <c r="W118" s="8"/>
      <c r="X118" s="8"/>
      <c r="Y118" s="8"/>
      <c r="Z118" s="8"/>
      <c r="AA118" s="8"/>
      <c r="AB118" s="8"/>
      <c r="AC118" s="8"/>
      <c r="AD118" s="8"/>
      <c r="AE118" s="8"/>
      <c r="AF118" s="8"/>
      <c r="AG118" s="8"/>
      <c r="AH118" s="8"/>
      <c r="AI118" s="8"/>
      <c r="AJ118" s="8"/>
      <c r="AK118" s="8"/>
      <c r="AL118" s="8"/>
      <c r="AM118" s="8"/>
      <c r="AN118" s="8"/>
      <c r="AO118" s="8"/>
      <c r="AP118" s="8"/>
      <c r="AQ118" s="8"/>
      <c r="AR118" s="8"/>
      <c r="AS118" s="8"/>
      <c r="AT118" s="8"/>
      <c r="AU118" s="8"/>
      <c r="AV118" s="8"/>
      <c r="AW118" s="8"/>
      <c r="AX118" s="8"/>
      <c r="AY118" s="8"/>
      <c r="AZ118" s="8"/>
      <c r="BA118" s="8"/>
      <c r="BB118" s="8"/>
      <c r="BC118" s="8"/>
      <c r="BD118" s="8"/>
      <c r="BE118" s="8"/>
      <c r="BF118" s="8"/>
      <c r="BG118" s="8"/>
      <c r="BH118" s="8"/>
      <c r="BI118" s="8"/>
      <c r="BJ118" s="8"/>
      <c r="BK118" s="8"/>
    </row>
    <row r="119" spans="1:63" x14ac:dyDescent="0.25">
      <c r="A119" s="8"/>
      <c r="B119" s="8"/>
      <c r="C119" s="8"/>
      <c r="D119" s="8"/>
      <c r="E119" s="8"/>
      <c r="F119" s="8"/>
      <c r="G119" s="8"/>
      <c r="H119" s="8"/>
      <c r="I119" s="8"/>
      <c r="J119" s="8"/>
      <c r="K119" s="8"/>
      <c r="L119" s="8"/>
      <c r="M119" s="8"/>
      <c r="N119" s="8"/>
      <c r="O119" s="8"/>
      <c r="P119" s="8"/>
      <c r="Q119" s="8"/>
      <c r="R119" s="8"/>
      <c r="S119" s="8"/>
      <c r="T119" s="8"/>
      <c r="U119" s="8"/>
      <c r="V119" s="8"/>
      <c r="W119" s="8"/>
      <c r="X119" s="8"/>
      <c r="Y119" s="8"/>
      <c r="Z119" s="8"/>
      <c r="AA119" s="8"/>
      <c r="AB119" s="8"/>
      <c r="AC119" s="8"/>
      <c r="AD119" s="8"/>
      <c r="AE119" s="8"/>
      <c r="AF119" s="8"/>
      <c r="AG119" s="8"/>
      <c r="AH119" s="8"/>
      <c r="AI119" s="8"/>
      <c r="AJ119" s="8"/>
      <c r="AK119" s="8"/>
      <c r="AL119" s="8"/>
      <c r="AM119" s="8"/>
      <c r="AN119" s="8"/>
      <c r="AO119" s="8"/>
      <c r="AP119" s="8"/>
      <c r="AQ119" s="8"/>
      <c r="AR119" s="8"/>
      <c r="AS119" s="8"/>
      <c r="AT119" s="8"/>
      <c r="AU119" s="8"/>
      <c r="AV119" s="8"/>
      <c r="AW119" s="8"/>
      <c r="AX119" s="8"/>
      <c r="AY119" s="8"/>
      <c r="AZ119" s="8"/>
      <c r="BA119" s="8"/>
      <c r="BB119" s="8"/>
      <c r="BC119" s="8"/>
      <c r="BD119" s="8"/>
      <c r="BE119" s="8"/>
      <c r="BF119" s="8"/>
      <c r="BG119" s="8"/>
      <c r="BH119" s="8"/>
      <c r="BI119" s="8"/>
      <c r="BJ119" s="8"/>
      <c r="BK119" s="8"/>
    </row>
    <row r="120" spans="1:63" x14ac:dyDescent="0.25">
      <c r="A120" s="8"/>
      <c r="B120" s="8"/>
      <c r="C120" s="8"/>
      <c r="D120" s="8"/>
      <c r="E120" s="8"/>
      <c r="F120" s="8"/>
      <c r="G120" s="8"/>
      <c r="H120" s="8"/>
      <c r="I120" s="8"/>
      <c r="J120" s="8"/>
      <c r="K120" s="8"/>
      <c r="L120" s="8"/>
      <c r="M120" s="8"/>
      <c r="N120" s="8"/>
      <c r="O120" s="8"/>
      <c r="P120" s="8"/>
      <c r="Q120" s="8"/>
      <c r="R120" s="8"/>
      <c r="S120" s="8"/>
      <c r="T120" s="8"/>
      <c r="U120" s="8"/>
      <c r="V120" s="8"/>
      <c r="W120" s="8"/>
      <c r="X120" s="8"/>
      <c r="Y120" s="8"/>
      <c r="Z120" s="8"/>
      <c r="AA120" s="8"/>
      <c r="AB120" s="8"/>
      <c r="AC120" s="8"/>
      <c r="AD120" s="8"/>
      <c r="AE120" s="8"/>
      <c r="AF120" s="8"/>
      <c r="AG120" s="8"/>
      <c r="AH120" s="8"/>
      <c r="AI120" s="8"/>
      <c r="AJ120" s="8"/>
      <c r="AK120" s="8"/>
      <c r="AL120" s="8"/>
      <c r="AM120" s="8"/>
      <c r="AN120" s="8"/>
      <c r="AO120" s="8"/>
      <c r="AP120" s="8"/>
      <c r="AQ120" s="8"/>
      <c r="AR120" s="8"/>
      <c r="AS120" s="8"/>
      <c r="AT120" s="8"/>
      <c r="AU120" s="8"/>
      <c r="AV120" s="8"/>
      <c r="AW120" s="8"/>
      <c r="AX120" s="8"/>
      <c r="AY120" s="8"/>
      <c r="AZ120" s="8"/>
      <c r="BA120" s="8"/>
      <c r="BB120" s="8"/>
      <c r="BC120" s="8"/>
      <c r="BD120" s="8"/>
      <c r="BE120" s="8"/>
      <c r="BF120" s="8"/>
      <c r="BG120" s="8"/>
      <c r="BH120" s="8"/>
      <c r="BI120" s="8"/>
      <c r="BJ120" s="8"/>
      <c r="BK120" s="8"/>
    </row>
    <row r="121" spans="1:63" x14ac:dyDescent="0.25">
      <c r="A121" s="8"/>
      <c r="B121" s="8"/>
      <c r="C121" s="8"/>
      <c r="D121" s="8"/>
      <c r="E121" s="8"/>
      <c r="F121" s="8"/>
      <c r="G121" s="8"/>
      <c r="H121" s="8"/>
      <c r="I121" s="8"/>
      <c r="J121" s="8"/>
      <c r="K121" s="8"/>
      <c r="L121" s="8"/>
      <c r="M121" s="8"/>
      <c r="N121" s="8"/>
      <c r="O121" s="8"/>
      <c r="P121" s="8"/>
      <c r="Q121" s="8"/>
      <c r="R121" s="8"/>
      <c r="S121" s="8"/>
      <c r="T121" s="8"/>
      <c r="U121" s="8"/>
      <c r="V121" s="8"/>
      <c r="W121" s="8"/>
      <c r="X121" s="8"/>
      <c r="Y121" s="8"/>
      <c r="Z121" s="8"/>
      <c r="AA121" s="8"/>
      <c r="AB121" s="8"/>
      <c r="AC121" s="8"/>
      <c r="AD121" s="8"/>
      <c r="AE121" s="8"/>
      <c r="AF121" s="8"/>
      <c r="AG121" s="8"/>
      <c r="AH121" s="8"/>
      <c r="AI121" s="8"/>
      <c r="AJ121" s="8"/>
      <c r="AK121" s="8"/>
      <c r="AL121" s="8"/>
      <c r="AM121" s="8"/>
      <c r="AN121" s="8"/>
      <c r="AO121" s="8"/>
      <c r="AP121" s="8"/>
      <c r="AQ121" s="8"/>
      <c r="AR121" s="8"/>
      <c r="AS121" s="8"/>
      <c r="AT121" s="8"/>
      <c r="AU121" s="8"/>
      <c r="AV121" s="8"/>
      <c r="AW121" s="8"/>
      <c r="AX121" s="8"/>
      <c r="AY121" s="8"/>
      <c r="AZ121" s="8"/>
      <c r="BA121" s="8"/>
      <c r="BB121" s="8"/>
      <c r="BC121" s="8"/>
      <c r="BD121" s="8"/>
      <c r="BE121" s="8"/>
      <c r="BF121" s="8"/>
      <c r="BG121" s="8"/>
      <c r="BH121" s="8"/>
      <c r="BI121" s="8"/>
      <c r="BJ121" s="8"/>
      <c r="BK121" s="8"/>
    </row>
    <row r="122" spans="1:63" x14ac:dyDescent="0.25">
      <c r="B122" s="8"/>
      <c r="C122" s="8"/>
      <c r="D122" s="8"/>
      <c r="E122" s="8"/>
      <c r="F122" s="8"/>
      <c r="G122" s="8"/>
      <c r="H122" s="8"/>
      <c r="I122" s="8"/>
      <c r="J122" s="8"/>
      <c r="K122" s="8"/>
      <c r="L122" s="8"/>
      <c r="M122" s="8"/>
      <c r="N122" s="8"/>
      <c r="O122" s="8"/>
      <c r="P122" s="8"/>
      <c r="Q122" s="8"/>
      <c r="R122" s="8"/>
      <c r="S122" s="8"/>
      <c r="T122" s="8"/>
      <c r="U122" s="8"/>
      <c r="V122" s="8"/>
      <c r="W122" s="8"/>
      <c r="X122" s="8"/>
      <c r="Y122" s="8"/>
      <c r="Z122" s="8"/>
      <c r="AA122" s="8"/>
      <c r="AB122" s="8"/>
      <c r="AC122" s="8"/>
      <c r="AD122" s="8"/>
      <c r="AE122" s="8"/>
      <c r="AF122" s="8"/>
      <c r="AG122" s="8"/>
      <c r="AH122" s="8"/>
      <c r="AI122" s="8"/>
      <c r="AJ122" s="8"/>
      <c r="AK122" s="8"/>
      <c r="AL122" s="8"/>
      <c r="AM122" s="8"/>
      <c r="AN122" s="8"/>
      <c r="AO122" s="8"/>
      <c r="AP122" s="8"/>
      <c r="AQ122" s="8"/>
      <c r="AR122" s="8"/>
      <c r="AS122" s="8"/>
      <c r="AT122" s="8"/>
      <c r="AU122" s="8"/>
      <c r="AV122" s="8"/>
      <c r="AW122" s="8"/>
      <c r="AX122" s="8"/>
      <c r="AY122" s="8"/>
      <c r="AZ122" s="8"/>
      <c r="BA122" s="8"/>
      <c r="BB122" s="8"/>
      <c r="BC122" s="8"/>
      <c r="BD122" s="8"/>
      <c r="BE122" s="8"/>
      <c r="BF122" s="8"/>
      <c r="BG122" s="8"/>
      <c r="BH122" s="8"/>
      <c r="BI122" s="8"/>
      <c r="BJ122" s="8"/>
      <c r="BK122" s="8"/>
    </row>
    <row r="123" spans="1:63" x14ac:dyDescent="0.25">
      <c r="B123" s="8"/>
      <c r="C123" s="8"/>
      <c r="D123" s="8"/>
      <c r="E123" s="8"/>
      <c r="F123" s="8"/>
      <c r="G123" s="8"/>
      <c r="H123" s="8"/>
      <c r="I123" s="8"/>
      <c r="J123" s="8"/>
      <c r="K123" s="8"/>
      <c r="L123" s="8"/>
      <c r="M123" s="8"/>
      <c r="N123" s="8"/>
      <c r="O123" s="8"/>
      <c r="P123" s="8"/>
      <c r="Q123" s="8"/>
      <c r="R123" s="8"/>
      <c r="S123" s="8"/>
      <c r="T123" s="8"/>
      <c r="U123" s="8"/>
      <c r="V123" s="8"/>
      <c r="W123" s="8"/>
      <c r="X123" s="8"/>
      <c r="Y123" s="8"/>
      <c r="Z123" s="8"/>
      <c r="AA123" s="8"/>
      <c r="AB123" s="8"/>
      <c r="AC123" s="8"/>
      <c r="AD123" s="8"/>
      <c r="AE123" s="8"/>
      <c r="AF123" s="8"/>
      <c r="AG123" s="8"/>
      <c r="AH123" s="8"/>
      <c r="AI123" s="8"/>
      <c r="AJ123" s="8"/>
      <c r="AK123" s="8"/>
      <c r="AL123" s="8"/>
      <c r="AM123" s="8"/>
      <c r="AN123" s="8"/>
      <c r="AO123" s="8"/>
      <c r="AP123" s="8"/>
      <c r="AQ123" s="8"/>
      <c r="AR123" s="8"/>
      <c r="AS123" s="8"/>
      <c r="AT123" s="8"/>
      <c r="AU123" s="8"/>
      <c r="AV123" s="8"/>
      <c r="AW123" s="8"/>
      <c r="AX123" s="8"/>
      <c r="AY123" s="8"/>
      <c r="AZ123" s="8"/>
      <c r="BA123" s="8"/>
      <c r="BB123" s="8"/>
      <c r="BC123" s="8"/>
      <c r="BD123" s="8"/>
      <c r="BE123" s="8"/>
      <c r="BF123" s="8"/>
      <c r="BG123" s="8"/>
      <c r="BH123" s="8"/>
      <c r="BI123" s="8"/>
      <c r="BJ123" s="8"/>
      <c r="BK123" s="8"/>
    </row>
    <row r="124" spans="1:63" x14ac:dyDescent="0.25">
      <c r="B124" s="8"/>
      <c r="C124" s="8"/>
      <c r="D124" s="8"/>
      <c r="E124" s="8"/>
      <c r="F124" s="8"/>
      <c r="G124" s="8"/>
      <c r="H124" s="8"/>
      <c r="I124" s="8"/>
      <c r="J124" s="8"/>
      <c r="K124" s="8"/>
      <c r="L124" s="8"/>
      <c r="M124" s="8"/>
      <c r="N124" s="8"/>
      <c r="O124" s="8"/>
      <c r="P124" s="8"/>
      <c r="Q124" s="8"/>
      <c r="R124" s="8"/>
      <c r="S124" s="8"/>
      <c r="T124" s="8"/>
      <c r="U124" s="8"/>
      <c r="V124" s="8"/>
      <c r="W124" s="8"/>
      <c r="X124" s="8"/>
      <c r="Y124" s="8"/>
      <c r="Z124" s="8"/>
      <c r="AA124" s="8"/>
      <c r="AB124" s="8"/>
      <c r="AC124" s="8"/>
      <c r="AD124" s="8"/>
      <c r="AE124" s="8"/>
      <c r="AF124" s="8"/>
      <c r="AG124" s="8"/>
      <c r="AH124" s="8"/>
      <c r="AI124" s="8"/>
      <c r="AJ124" s="8"/>
      <c r="AK124" s="8"/>
      <c r="AL124" s="8"/>
      <c r="AM124" s="8"/>
      <c r="AN124" s="8"/>
      <c r="AO124" s="8"/>
      <c r="AP124" s="8"/>
      <c r="AQ124" s="8"/>
      <c r="AR124" s="8"/>
      <c r="AS124" s="8"/>
      <c r="AT124" s="8"/>
      <c r="AU124" s="8"/>
      <c r="AV124" s="8"/>
      <c r="AW124" s="8"/>
      <c r="AX124" s="8"/>
      <c r="AY124" s="8"/>
      <c r="AZ124" s="8"/>
      <c r="BA124" s="8"/>
      <c r="BB124" s="8"/>
      <c r="BC124" s="8"/>
      <c r="BD124" s="8"/>
      <c r="BE124" s="8"/>
      <c r="BF124" s="8"/>
      <c r="BG124" s="8"/>
      <c r="BH124" s="8"/>
      <c r="BI124" s="8"/>
      <c r="BJ124" s="8"/>
      <c r="BK124" s="8"/>
    </row>
    <row r="125" spans="1:63" x14ac:dyDescent="0.25">
      <c r="B125" s="8"/>
      <c r="C125" s="8"/>
      <c r="D125" s="8"/>
      <c r="E125" s="8"/>
      <c r="F125" s="8"/>
      <c r="G125" s="8"/>
      <c r="H125" s="8"/>
      <c r="I125" s="8"/>
      <c r="J125" s="8"/>
      <c r="K125" s="8"/>
      <c r="L125" s="8"/>
      <c r="M125" s="8"/>
      <c r="N125" s="8"/>
      <c r="O125" s="8"/>
      <c r="P125" s="8"/>
      <c r="Q125" s="8"/>
      <c r="R125" s="8"/>
      <c r="S125" s="8"/>
      <c r="T125" s="8"/>
      <c r="U125" s="8"/>
      <c r="V125" s="8"/>
      <c r="W125" s="8"/>
      <c r="X125" s="8"/>
      <c r="Y125" s="8"/>
      <c r="Z125" s="8"/>
      <c r="AA125" s="8"/>
      <c r="AB125" s="8"/>
      <c r="AC125" s="8"/>
      <c r="AD125" s="8"/>
      <c r="AE125" s="8"/>
      <c r="AF125" s="8"/>
      <c r="AG125" s="8"/>
      <c r="AH125" s="8"/>
      <c r="AI125" s="8"/>
      <c r="AJ125" s="8"/>
      <c r="AK125" s="8"/>
      <c r="AL125" s="8"/>
      <c r="AM125" s="8"/>
      <c r="AN125" s="8"/>
      <c r="AO125" s="8"/>
      <c r="AP125" s="8"/>
      <c r="AQ125" s="8"/>
      <c r="AR125" s="8"/>
      <c r="AS125" s="8"/>
      <c r="AT125" s="8"/>
      <c r="AU125" s="8"/>
      <c r="AV125" s="8"/>
      <c r="AW125" s="8"/>
      <c r="AX125" s="8"/>
      <c r="AY125" s="8"/>
      <c r="AZ125" s="8"/>
      <c r="BA125" s="8"/>
      <c r="BB125" s="8"/>
      <c r="BC125" s="8"/>
      <c r="BD125" s="8"/>
      <c r="BE125" s="8"/>
      <c r="BF125" s="8"/>
      <c r="BG125" s="8"/>
      <c r="BH125" s="8"/>
      <c r="BI125" s="8"/>
      <c r="BJ125" s="8"/>
      <c r="BK125" s="8"/>
    </row>
    <row r="126" spans="1:63" x14ac:dyDescent="0.25">
      <c r="B126" s="8"/>
      <c r="C126" s="8"/>
      <c r="D126" s="8"/>
      <c r="E126" s="8"/>
      <c r="F126" s="8"/>
      <c r="G126" s="8"/>
      <c r="H126" s="8"/>
      <c r="I126" s="8"/>
      <c r="J126" s="8"/>
      <c r="K126" s="8"/>
      <c r="L126" s="8"/>
      <c r="M126" s="8"/>
      <c r="N126" s="8"/>
      <c r="O126" s="8"/>
      <c r="P126" s="8"/>
      <c r="Q126" s="8"/>
      <c r="R126" s="8"/>
      <c r="S126" s="8"/>
      <c r="T126" s="8"/>
      <c r="U126" s="8"/>
      <c r="V126" s="8"/>
      <c r="W126" s="8"/>
      <c r="X126" s="8"/>
      <c r="Y126" s="8"/>
      <c r="Z126" s="8"/>
      <c r="AA126" s="8"/>
      <c r="AB126" s="8"/>
      <c r="AC126" s="8"/>
      <c r="AD126" s="8"/>
      <c r="AE126" s="8"/>
      <c r="AF126" s="8"/>
      <c r="AG126" s="8"/>
      <c r="AH126" s="8"/>
      <c r="AI126" s="8"/>
      <c r="AJ126" s="8"/>
      <c r="AK126" s="8"/>
      <c r="AL126" s="8"/>
      <c r="AM126" s="8"/>
      <c r="AN126" s="8"/>
      <c r="AO126" s="8"/>
      <c r="AP126" s="8"/>
      <c r="AQ126" s="8"/>
      <c r="AR126" s="8"/>
      <c r="AS126" s="8"/>
      <c r="AT126" s="8"/>
      <c r="AU126" s="8"/>
      <c r="AV126" s="8"/>
      <c r="AW126" s="8"/>
      <c r="AX126" s="8"/>
      <c r="AY126" s="8"/>
      <c r="AZ126" s="8"/>
      <c r="BA126" s="8"/>
      <c r="BB126" s="8"/>
      <c r="BC126" s="8"/>
      <c r="BD126" s="8"/>
      <c r="BE126" s="8"/>
      <c r="BF126" s="8"/>
      <c r="BG126" s="8"/>
      <c r="BH126" s="8"/>
      <c r="BI126" s="8"/>
      <c r="BJ126" s="8"/>
      <c r="BK126" s="8"/>
    </row>
    <row r="127" spans="1:63" x14ac:dyDescent="0.25">
      <c r="B127" s="8"/>
      <c r="C127" s="8"/>
      <c r="D127" s="8"/>
      <c r="E127" s="8"/>
      <c r="F127" s="8"/>
      <c r="G127" s="8"/>
      <c r="H127" s="8"/>
      <c r="I127" s="8"/>
      <c r="J127" s="8"/>
      <c r="K127" s="8"/>
      <c r="L127" s="8"/>
      <c r="M127" s="8"/>
      <c r="N127" s="8"/>
      <c r="O127" s="8"/>
      <c r="P127" s="8"/>
      <c r="Q127" s="8"/>
      <c r="R127" s="8"/>
      <c r="S127" s="8"/>
      <c r="T127" s="8"/>
      <c r="U127" s="8"/>
      <c r="V127" s="8"/>
      <c r="W127" s="8"/>
      <c r="X127" s="8"/>
      <c r="Y127" s="8"/>
      <c r="Z127" s="8"/>
      <c r="AA127" s="8"/>
      <c r="AB127" s="8"/>
      <c r="AC127" s="8"/>
      <c r="AD127" s="8"/>
      <c r="AE127" s="8"/>
      <c r="AF127" s="8"/>
      <c r="AG127" s="8"/>
      <c r="AH127" s="8"/>
      <c r="AI127" s="8"/>
      <c r="AJ127" s="8"/>
      <c r="AK127" s="8"/>
      <c r="AL127" s="8"/>
      <c r="AM127" s="8"/>
      <c r="AN127" s="8"/>
      <c r="AO127" s="8"/>
      <c r="AP127" s="8"/>
      <c r="AQ127" s="8"/>
      <c r="AR127" s="8"/>
      <c r="AS127" s="8"/>
      <c r="AT127" s="8"/>
      <c r="AU127" s="8"/>
      <c r="AV127" s="8"/>
      <c r="AW127" s="8"/>
      <c r="AX127" s="8"/>
      <c r="AY127" s="8"/>
      <c r="AZ127" s="8"/>
      <c r="BA127" s="8"/>
      <c r="BB127" s="8"/>
      <c r="BC127" s="8"/>
      <c r="BD127" s="8"/>
      <c r="BE127" s="8"/>
      <c r="BF127" s="8"/>
      <c r="BG127" s="8"/>
      <c r="BH127" s="8"/>
      <c r="BI127" s="8"/>
      <c r="BJ127" s="8"/>
      <c r="BK127" s="8"/>
    </row>
    <row r="128" spans="1:63" x14ac:dyDescent="0.25">
      <c r="B128" s="8"/>
      <c r="C128" s="8"/>
      <c r="D128" s="8"/>
      <c r="E128" s="8"/>
      <c r="F128" s="8"/>
      <c r="G128" s="8"/>
      <c r="H128" s="8"/>
      <c r="I128" s="8"/>
      <c r="J128" s="8"/>
      <c r="K128" s="8"/>
      <c r="L128" s="8"/>
      <c r="M128" s="8"/>
      <c r="N128" s="8"/>
      <c r="O128" s="8"/>
      <c r="P128" s="8"/>
      <c r="Q128" s="8"/>
      <c r="R128" s="8"/>
      <c r="S128" s="8"/>
      <c r="T128" s="8"/>
      <c r="U128" s="8"/>
      <c r="V128" s="8"/>
      <c r="W128" s="8"/>
      <c r="X128" s="8"/>
      <c r="Y128" s="8"/>
      <c r="Z128" s="8"/>
      <c r="AA128" s="8"/>
      <c r="AB128" s="8"/>
      <c r="AC128" s="8"/>
      <c r="AD128" s="8"/>
      <c r="AE128" s="8"/>
      <c r="AF128" s="8"/>
      <c r="AG128" s="8"/>
      <c r="AH128" s="8"/>
      <c r="AI128" s="8"/>
      <c r="AJ128" s="8"/>
      <c r="AK128" s="8"/>
      <c r="AL128" s="8"/>
      <c r="AM128" s="8"/>
      <c r="AN128" s="8"/>
      <c r="AO128" s="8"/>
      <c r="AP128" s="8"/>
      <c r="AQ128" s="8"/>
      <c r="AR128" s="8"/>
      <c r="AS128" s="8"/>
      <c r="AT128" s="8"/>
      <c r="AU128" s="8"/>
      <c r="AV128" s="8"/>
      <c r="AW128" s="8"/>
      <c r="AX128" s="8"/>
      <c r="AY128" s="8"/>
      <c r="AZ128" s="8"/>
      <c r="BA128" s="8"/>
      <c r="BB128" s="8"/>
      <c r="BC128" s="8"/>
      <c r="BD128" s="8"/>
      <c r="BE128" s="8"/>
      <c r="BF128" s="8"/>
      <c r="BG128" s="8"/>
      <c r="BH128" s="8"/>
      <c r="BI128" s="8"/>
      <c r="BJ128" s="8"/>
      <c r="BK128" s="8"/>
    </row>
    <row r="129" spans="2:63" x14ac:dyDescent="0.25">
      <c r="B129" s="8"/>
      <c r="C129" s="8"/>
      <c r="D129" s="8"/>
      <c r="E129" s="8"/>
      <c r="F129" s="8"/>
      <c r="G129" s="8"/>
      <c r="H129" s="8"/>
      <c r="I129" s="8"/>
      <c r="J129" s="8"/>
      <c r="K129" s="8"/>
      <c r="L129" s="8"/>
      <c r="M129" s="8"/>
      <c r="N129" s="8"/>
      <c r="O129" s="8"/>
      <c r="P129" s="8"/>
      <c r="Q129" s="8"/>
      <c r="R129" s="8"/>
      <c r="S129" s="8"/>
      <c r="T129" s="8"/>
      <c r="U129" s="8"/>
      <c r="V129" s="8"/>
      <c r="W129" s="8"/>
      <c r="X129" s="8"/>
      <c r="Y129" s="8"/>
      <c r="Z129" s="8"/>
      <c r="AA129" s="8"/>
      <c r="AB129" s="8"/>
      <c r="AC129" s="8"/>
      <c r="AD129" s="8"/>
      <c r="AE129" s="8"/>
      <c r="AF129" s="8"/>
      <c r="AG129" s="8"/>
      <c r="AH129" s="8"/>
      <c r="AI129" s="8"/>
      <c r="AJ129" s="8"/>
      <c r="AK129" s="8"/>
      <c r="AL129" s="8"/>
      <c r="AM129" s="8"/>
      <c r="AN129" s="8"/>
      <c r="AO129" s="8"/>
      <c r="AP129" s="8"/>
      <c r="AQ129" s="8"/>
      <c r="AR129" s="8"/>
      <c r="AS129" s="8"/>
      <c r="AT129" s="8"/>
      <c r="AU129" s="8"/>
      <c r="AV129" s="8"/>
      <c r="AW129" s="8"/>
      <c r="AX129" s="8"/>
      <c r="AY129" s="8"/>
      <c r="AZ129" s="8"/>
      <c r="BA129" s="8"/>
      <c r="BB129" s="8"/>
      <c r="BC129" s="8"/>
      <c r="BD129" s="8"/>
      <c r="BE129" s="8"/>
      <c r="BF129" s="8"/>
      <c r="BG129" s="8"/>
      <c r="BH129" s="8"/>
      <c r="BI129" s="8"/>
      <c r="BJ129" s="8"/>
      <c r="BK129" s="8"/>
    </row>
    <row r="130" spans="2:63" x14ac:dyDescent="0.25">
      <c r="B130" s="8"/>
      <c r="C130" s="8"/>
      <c r="D130" s="8"/>
      <c r="E130" s="8"/>
      <c r="F130" s="8"/>
      <c r="G130" s="8"/>
      <c r="H130" s="8"/>
      <c r="I130" s="8"/>
      <c r="J130" s="8"/>
      <c r="K130" s="8"/>
      <c r="L130" s="8"/>
      <c r="M130" s="8"/>
      <c r="N130" s="8"/>
      <c r="O130" s="8"/>
      <c r="P130" s="8"/>
      <c r="Q130" s="8"/>
      <c r="R130" s="8"/>
      <c r="S130" s="8"/>
      <c r="T130" s="8"/>
      <c r="U130" s="8"/>
      <c r="V130" s="8"/>
      <c r="W130" s="8"/>
      <c r="X130" s="8"/>
      <c r="Y130" s="8"/>
      <c r="Z130" s="8"/>
      <c r="AA130" s="8"/>
      <c r="AB130" s="8"/>
      <c r="AC130" s="8"/>
      <c r="AD130" s="8"/>
      <c r="AE130" s="8"/>
      <c r="AF130" s="8"/>
      <c r="AG130" s="8"/>
      <c r="AH130" s="8"/>
      <c r="AI130" s="8"/>
      <c r="AJ130" s="8"/>
      <c r="AK130" s="8"/>
      <c r="AL130" s="8"/>
      <c r="AM130" s="8"/>
      <c r="AN130" s="8"/>
      <c r="AO130" s="8"/>
      <c r="AP130" s="8"/>
      <c r="AQ130" s="8"/>
      <c r="AR130" s="8"/>
      <c r="AS130" s="8"/>
      <c r="AT130" s="8"/>
      <c r="AU130" s="8"/>
      <c r="AV130" s="8"/>
      <c r="AW130" s="8"/>
      <c r="AX130" s="8"/>
      <c r="AY130" s="8"/>
      <c r="AZ130" s="8"/>
      <c r="BA130" s="8"/>
      <c r="BB130" s="8"/>
      <c r="BC130" s="8"/>
      <c r="BD130" s="8"/>
      <c r="BE130" s="8"/>
      <c r="BF130" s="8"/>
      <c r="BG130" s="8"/>
      <c r="BH130" s="8"/>
      <c r="BI130" s="8"/>
      <c r="BJ130" s="8"/>
      <c r="BK130" s="8"/>
    </row>
    <row r="131" spans="2:63" x14ac:dyDescent="0.25">
      <c r="B131" s="8"/>
      <c r="C131" s="8"/>
      <c r="D131" s="8"/>
      <c r="E131" s="8"/>
      <c r="F131" s="8"/>
      <c r="G131" s="8"/>
      <c r="H131" s="8"/>
      <c r="I131" s="8"/>
      <c r="J131" s="8"/>
      <c r="K131" s="8"/>
      <c r="L131" s="8"/>
      <c r="M131" s="8"/>
      <c r="N131" s="8"/>
      <c r="O131" s="8"/>
      <c r="P131" s="8"/>
      <c r="Q131" s="8"/>
      <c r="R131" s="8"/>
      <c r="S131" s="8"/>
      <c r="T131" s="8"/>
      <c r="U131" s="8"/>
      <c r="V131" s="8"/>
      <c r="W131" s="8"/>
      <c r="X131" s="8"/>
      <c r="Y131" s="8"/>
      <c r="Z131" s="8"/>
      <c r="AA131" s="8"/>
      <c r="AB131" s="8"/>
      <c r="AC131" s="8"/>
      <c r="AD131" s="8"/>
      <c r="AE131" s="8"/>
      <c r="AF131" s="8"/>
      <c r="AG131" s="8"/>
      <c r="AH131" s="8"/>
      <c r="AI131" s="8"/>
      <c r="AJ131" s="8"/>
      <c r="AK131" s="8"/>
      <c r="AL131" s="8"/>
      <c r="AM131" s="8"/>
      <c r="AN131" s="8"/>
      <c r="AO131" s="8"/>
      <c r="AP131" s="8"/>
      <c r="AQ131" s="8"/>
      <c r="AR131" s="8"/>
      <c r="AS131" s="8"/>
      <c r="AT131" s="8"/>
      <c r="AU131" s="8"/>
      <c r="AV131" s="8"/>
      <c r="AW131" s="8"/>
      <c r="AX131" s="8"/>
      <c r="AY131" s="8"/>
      <c r="AZ131" s="8"/>
      <c r="BA131" s="8"/>
      <c r="BB131" s="8"/>
      <c r="BC131" s="8"/>
      <c r="BD131" s="8"/>
      <c r="BE131" s="8"/>
      <c r="BF131" s="8"/>
      <c r="BG131" s="8"/>
      <c r="BH131" s="8"/>
      <c r="BI131" s="8"/>
      <c r="BJ131" s="8"/>
      <c r="BK131" s="8"/>
    </row>
    <row r="132" spans="2:63" x14ac:dyDescent="0.25">
      <c r="B132" s="8"/>
      <c r="C132" s="8"/>
      <c r="D132" s="8"/>
      <c r="E132" s="8"/>
      <c r="F132" s="8"/>
      <c r="G132" s="8"/>
      <c r="H132" s="8"/>
      <c r="I132" s="8"/>
      <c r="J132" s="8"/>
      <c r="K132" s="8"/>
      <c r="L132" s="8"/>
      <c r="M132" s="8"/>
      <c r="N132" s="8"/>
      <c r="O132" s="8"/>
      <c r="P132" s="8"/>
      <c r="Q132" s="8"/>
      <c r="R132" s="8"/>
      <c r="S132" s="8"/>
      <c r="T132" s="8"/>
      <c r="U132" s="8"/>
      <c r="V132" s="8"/>
      <c r="W132" s="8"/>
      <c r="X132" s="8"/>
      <c r="Y132" s="8"/>
      <c r="Z132" s="8"/>
      <c r="AA132" s="8"/>
      <c r="AB132" s="8"/>
      <c r="AC132" s="8"/>
      <c r="AD132" s="8"/>
      <c r="AE132" s="8"/>
      <c r="AF132" s="8"/>
      <c r="AG132" s="8"/>
      <c r="AH132" s="8"/>
      <c r="AI132" s="8"/>
      <c r="AJ132" s="8"/>
      <c r="AK132" s="8"/>
      <c r="AL132" s="8"/>
      <c r="AM132" s="8"/>
      <c r="AN132" s="8"/>
      <c r="AO132" s="8"/>
      <c r="AP132" s="8"/>
      <c r="AQ132" s="8"/>
      <c r="AR132" s="8"/>
      <c r="AS132" s="8"/>
      <c r="AT132" s="8"/>
      <c r="AU132" s="8"/>
      <c r="AV132" s="8"/>
      <c r="AW132" s="8"/>
      <c r="AX132" s="8"/>
      <c r="AY132" s="8"/>
      <c r="AZ132" s="8"/>
      <c r="BA132" s="8"/>
      <c r="BB132" s="8"/>
      <c r="BC132" s="8"/>
      <c r="BD132" s="8"/>
      <c r="BE132" s="8"/>
      <c r="BF132" s="8"/>
      <c r="BG132" s="8"/>
      <c r="BH132" s="8"/>
      <c r="BI132" s="8"/>
      <c r="BJ132" s="8"/>
      <c r="BK132" s="8"/>
    </row>
    <row r="133" spans="2:63" x14ac:dyDescent="0.25">
      <c r="B133" s="8"/>
      <c r="C133" s="8"/>
      <c r="D133" s="8"/>
      <c r="E133" s="8"/>
      <c r="F133" s="8"/>
      <c r="G133" s="8"/>
      <c r="H133" s="8"/>
      <c r="I133" s="8"/>
      <c r="J133" s="8"/>
      <c r="K133" s="8"/>
      <c r="L133" s="8"/>
      <c r="M133" s="8"/>
      <c r="N133" s="8"/>
      <c r="O133" s="8"/>
      <c r="P133" s="8"/>
      <c r="Q133" s="8"/>
      <c r="R133" s="8"/>
      <c r="S133" s="8"/>
      <c r="T133" s="8"/>
      <c r="U133" s="8"/>
      <c r="V133" s="8"/>
      <c r="W133" s="8"/>
      <c r="X133" s="8"/>
      <c r="Y133" s="8"/>
      <c r="Z133" s="8"/>
      <c r="AA133" s="8"/>
      <c r="AB133" s="8"/>
      <c r="AC133" s="8"/>
      <c r="AD133" s="8"/>
      <c r="AE133" s="8"/>
      <c r="AF133" s="8"/>
      <c r="AG133" s="8"/>
      <c r="AH133" s="8"/>
      <c r="AI133" s="8"/>
      <c r="AJ133" s="8"/>
      <c r="AK133" s="8"/>
      <c r="AL133" s="8"/>
      <c r="AM133" s="8"/>
      <c r="AN133" s="8"/>
      <c r="AO133" s="8"/>
      <c r="AP133" s="8"/>
      <c r="AQ133" s="8"/>
      <c r="AR133" s="8"/>
      <c r="AS133" s="8"/>
      <c r="AT133" s="8"/>
      <c r="AU133" s="8"/>
      <c r="AV133" s="8"/>
      <c r="AW133" s="8"/>
      <c r="AX133" s="8"/>
      <c r="AY133" s="8"/>
      <c r="AZ133" s="8"/>
      <c r="BA133" s="8"/>
      <c r="BB133" s="8"/>
      <c r="BC133" s="8"/>
      <c r="BD133" s="8"/>
      <c r="BE133" s="8"/>
      <c r="BF133" s="8"/>
      <c r="BG133" s="8"/>
      <c r="BH133" s="8"/>
      <c r="BI133" s="8"/>
      <c r="BJ133" s="8"/>
      <c r="BK133" s="8"/>
    </row>
    <row r="134" spans="2:63" x14ac:dyDescent="0.25">
      <c r="B134" s="8"/>
      <c r="C134" s="8"/>
      <c r="D134" s="8"/>
      <c r="E134" s="8"/>
      <c r="F134" s="8"/>
      <c r="G134" s="8"/>
      <c r="H134" s="8"/>
      <c r="I134" s="8"/>
      <c r="J134" s="8"/>
      <c r="K134" s="8"/>
      <c r="L134" s="8"/>
      <c r="M134" s="8"/>
      <c r="N134" s="8"/>
      <c r="O134" s="8"/>
      <c r="P134" s="8"/>
      <c r="Q134" s="8"/>
      <c r="R134" s="8"/>
      <c r="S134" s="8"/>
      <c r="T134" s="8"/>
      <c r="U134" s="8"/>
      <c r="V134" s="8"/>
      <c r="W134" s="8"/>
      <c r="X134" s="8"/>
      <c r="Y134" s="8"/>
      <c r="Z134" s="8"/>
      <c r="AA134" s="8"/>
      <c r="AB134" s="8"/>
      <c r="AC134" s="8"/>
      <c r="AD134" s="8"/>
      <c r="AE134" s="8"/>
      <c r="AF134" s="8"/>
      <c r="AG134" s="8"/>
      <c r="AH134" s="8"/>
      <c r="AI134" s="8"/>
      <c r="AJ134" s="8"/>
      <c r="AK134" s="8"/>
      <c r="AL134" s="8"/>
      <c r="AM134" s="8"/>
      <c r="AN134" s="8"/>
      <c r="AO134" s="8"/>
      <c r="AP134" s="8"/>
      <c r="AQ134" s="8"/>
      <c r="AR134" s="8"/>
      <c r="AS134" s="8"/>
      <c r="AT134" s="8"/>
      <c r="AU134" s="8"/>
      <c r="AV134" s="8"/>
      <c r="AW134" s="8"/>
      <c r="AX134" s="8"/>
      <c r="AY134" s="8"/>
      <c r="AZ134" s="8"/>
      <c r="BA134" s="8"/>
      <c r="BB134" s="8"/>
      <c r="BC134" s="8"/>
      <c r="BD134" s="8"/>
      <c r="BE134" s="8"/>
      <c r="BF134" s="8"/>
      <c r="BG134" s="8"/>
      <c r="BH134" s="8"/>
      <c r="BI134" s="8"/>
      <c r="BJ134" s="8"/>
      <c r="BK134" s="8"/>
    </row>
    <row r="135" spans="2:63" x14ac:dyDescent="0.25">
      <c r="B135" s="8"/>
      <c r="C135" s="8"/>
      <c r="D135" s="8"/>
      <c r="E135" s="8"/>
      <c r="F135" s="8"/>
      <c r="G135" s="8"/>
      <c r="H135" s="8"/>
      <c r="I135" s="8"/>
      <c r="J135" s="8"/>
      <c r="K135" s="8"/>
      <c r="L135" s="8"/>
      <c r="M135" s="8"/>
      <c r="N135" s="8"/>
      <c r="O135" s="8"/>
      <c r="P135" s="8"/>
      <c r="Q135" s="8"/>
      <c r="R135" s="8"/>
      <c r="S135" s="8"/>
      <c r="T135" s="8"/>
      <c r="U135" s="8"/>
      <c r="V135" s="8"/>
      <c r="W135" s="8"/>
      <c r="X135" s="8"/>
      <c r="Y135" s="8"/>
      <c r="Z135" s="8"/>
      <c r="AA135" s="8"/>
      <c r="AB135" s="8"/>
      <c r="AC135" s="8"/>
      <c r="AD135" s="8"/>
      <c r="AE135" s="8"/>
      <c r="AF135" s="8"/>
      <c r="AG135" s="8"/>
      <c r="AH135" s="8"/>
      <c r="AI135" s="8"/>
      <c r="AJ135" s="8"/>
      <c r="AK135" s="8"/>
      <c r="AL135" s="8"/>
      <c r="AM135" s="8"/>
      <c r="AN135" s="8"/>
      <c r="AO135" s="8"/>
      <c r="AP135" s="8"/>
      <c r="AQ135" s="8"/>
      <c r="AR135" s="8"/>
      <c r="AS135" s="8"/>
      <c r="AT135" s="8"/>
      <c r="AU135" s="8"/>
      <c r="AV135" s="8"/>
      <c r="AW135" s="8"/>
      <c r="AX135" s="8"/>
      <c r="AY135" s="8"/>
      <c r="AZ135" s="8"/>
      <c r="BA135" s="8"/>
      <c r="BB135" s="8"/>
      <c r="BC135" s="8"/>
      <c r="BD135" s="8"/>
      <c r="BE135" s="8"/>
      <c r="BF135" s="8"/>
      <c r="BG135" s="8"/>
      <c r="BH135" s="8"/>
      <c r="BI135" s="8"/>
      <c r="BJ135" s="8"/>
      <c r="BK135" s="8"/>
    </row>
    <row r="136" spans="2:63" x14ac:dyDescent="0.25">
      <c r="B136" s="8"/>
      <c r="C136" s="8"/>
      <c r="D136" s="8"/>
      <c r="E136" s="8"/>
      <c r="F136" s="8"/>
      <c r="G136" s="8"/>
      <c r="H136" s="8"/>
      <c r="I136" s="8"/>
      <c r="J136" s="8"/>
      <c r="K136" s="8"/>
      <c r="L136" s="8"/>
      <c r="M136" s="8"/>
      <c r="N136" s="8"/>
      <c r="O136" s="8"/>
      <c r="P136" s="8"/>
      <c r="Q136" s="8"/>
      <c r="R136" s="8"/>
      <c r="S136" s="8"/>
      <c r="T136" s="8"/>
      <c r="U136" s="8"/>
      <c r="V136" s="8"/>
      <c r="W136" s="8"/>
      <c r="X136" s="8"/>
      <c r="Y136" s="8"/>
      <c r="Z136" s="8"/>
      <c r="AA136" s="8"/>
      <c r="AB136" s="8"/>
      <c r="AC136" s="8"/>
      <c r="AD136" s="8"/>
      <c r="AE136" s="8"/>
      <c r="AF136" s="8"/>
      <c r="AG136" s="8"/>
      <c r="AH136" s="8"/>
      <c r="AI136" s="8"/>
      <c r="AJ136" s="8"/>
      <c r="AK136" s="8"/>
      <c r="AL136" s="8"/>
      <c r="AM136" s="8"/>
      <c r="AN136" s="8"/>
      <c r="AO136" s="8"/>
      <c r="AP136" s="8"/>
      <c r="AQ136" s="8"/>
      <c r="AR136" s="8"/>
      <c r="AS136" s="8"/>
      <c r="AT136" s="8"/>
      <c r="AU136" s="8"/>
      <c r="AV136" s="8"/>
      <c r="AW136" s="8"/>
      <c r="AX136" s="8"/>
      <c r="AY136" s="8"/>
      <c r="AZ136" s="8"/>
      <c r="BA136" s="8"/>
      <c r="BB136" s="8"/>
      <c r="BC136" s="8"/>
      <c r="BD136" s="8"/>
      <c r="BE136" s="8"/>
      <c r="BF136" s="8"/>
      <c r="BG136" s="8"/>
      <c r="BH136" s="8"/>
      <c r="BI136" s="8"/>
      <c r="BJ136" s="8"/>
      <c r="BK136" s="8"/>
    </row>
    <row r="137" spans="2:63" x14ac:dyDescent="0.25">
      <c r="B137" s="8"/>
      <c r="C137" s="8"/>
      <c r="D137" s="8"/>
      <c r="E137" s="8"/>
      <c r="F137" s="8"/>
      <c r="G137" s="8"/>
      <c r="H137" s="8"/>
      <c r="I137" s="8"/>
    </row>
    <row r="138" spans="2:63" x14ac:dyDescent="0.25">
      <c r="B138" s="8"/>
      <c r="C138" s="8"/>
      <c r="D138" s="8"/>
      <c r="E138" s="8"/>
      <c r="F138" s="8"/>
      <c r="G138" s="8"/>
      <c r="H138" s="8"/>
      <c r="I138" s="8"/>
    </row>
    <row r="139" spans="2:63" x14ac:dyDescent="0.25">
      <c r="B139" s="8"/>
      <c r="C139" s="8"/>
      <c r="D139" s="8"/>
      <c r="E139" s="8"/>
      <c r="F139" s="8"/>
      <c r="G139" s="8"/>
      <c r="H139" s="8"/>
      <c r="I139" s="8"/>
    </row>
    <row r="140" spans="2:63" x14ac:dyDescent="0.25">
      <c r="B140" s="8"/>
      <c r="C140" s="8"/>
      <c r="D140" s="8"/>
      <c r="E140" s="8"/>
      <c r="F140" s="8"/>
      <c r="G140" s="8"/>
      <c r="H140" s="8"/>
      <c r="I140" s="8"/>
    </row>
  </sheetData>
  <mergeCells count="317">
    <mergeCell ref="B6:D45"/>
    <mergeCell ref="AO6:AT13"/>
    <mergeCell ref="AO14:AT21"/>
    <mergeCell ref="AO22:AT29"/>
    <mergeCell ref="AO30:AT37"/>
    <mergeCell ref="E22:I29"/>
    <mergeCell ref="E38:I45"/>
    <mergeCell ref="J46:O51"/>
    <mergeCell ref="P46:U51"/>
    <mergeCell ref="V46:AA51"/>
    <mergeCell ref="N10:O11"/>
    <mergeCell ref="N12:O13"/>
    <mergeCell ref="R12:S13"/>
    <mergeCell ref="T12:U13"/>
    <mergeCell ref="V6:W7"/>
    <mergeCell ref="X6:Y7"/>
    <mergeCell ref="Z6:AA7"/>
    <mergeCell ref="V8:W9"/>
    <mergeCell ref="X8:Y9"/>
    <mergeCell ref="Z8:AA9"/>
    <mergeCell ref="V10:W11"/>
    <mergeCell ref="X10:Y11"/>
    <mergeCell ref="R6:S7"/>
    <mergeCell ref="T6:U7"/>
    <mergeCell ref="J2:AM4"/>
    <mergeCell ref="E6:I13"/>
    <mergeCell ref="E14:I21"/>
    <mergeCell ref="J6:K7"/>
    <mergeCell ref="AB46:AG51"/>
    <mergeCell ref="AH46:AM51"/>
    <mergeCell ref="P6:Q7"/>
    <mergeCell ref="P12:Q13"/>
    <mergeCell ref="L6:M7"/>
    <mergeCell ref="N6:O7"/>
    <mergeCell ref="N8:O9"/>
    <mergeCell ref="L8:M9"/>
    <mergeCell ref="J8:K9"/>
    <mergeCell ref="J10:K11"/>
    <mergeCell ref="E30:I37"/>
    <mergeCell ref="P8:Q9"/>
    <mergeCell ref="R8:S9"/>
    <mergeCell ref="T8:U9"/>
    <mergeCell ref="P10:Q11"/>
    <mergeCell ref="R10:S11"/>
    <mergeCell ref="T10:U11"/>
    <mergeCell ref="J12:K13"/>
    <mergeCell ref="L10:M11"/>
    <mergeCell ref="L12:M13"/>
    <mergeCell ref="AF6:AG7"/>
    <mergeCell ref="AB8:AC9"/>
    <mergeCell ref="AD8:AE9"/>
    <mergeCell ref="AF8:AG9"/>
    <mergeCell ref="AB10:AC11"/>
    <mergeCell ref="AD10:AE11"/>
    <mergeCell ref="AF10:AG11"/>
    <mergeCell ref="Z10:AA11"/>
    <mergeCell ref="V12:W13"/>
    <mergeCell ref="X12:Y13"/>
    <mergeCell ref="Z12:AA13"/>
    <mergeCell ref="AB6:AC7"/>
    <mergeCell ref="AD6:AE7"/>
    <mergeCell ref="AB12:AC13"/>
    <mergeCell ref="AD12:AE13"/>
    <mergeCell ref="AF12:AG13"/>
    <mergeCell ref="AB14:AC15"/>
    <mergeCell ref="AD14:AE15"/>
    <mergeCell ref="AF14:AG15"/>
    <mergeCell ref="AB16:AC17"/>
    <mergeCell ref="AD16:AE17"/>
    <mergeCell ref="AF16:AG17"/>
    <mergeCell ref="V20:W21"/>
    <mergeCell ref="X20:Y21"/>
    <mergeCell ref="Z20:AA21"/>
    <mergeCell ref="V14:W15"/>
    <mergeCell ref="X14:Y15"/>
    <mergeCell ref="Z14:AA15"/>
    <mergeCell ref="V16:W17"/>
    <mergeCell ref="X16:Y17"/>
    <mergeCell ref="Z16:AA17"/>
    <mergeCell ref="AB18:AC19"/>
    <mergeCell ref="AD18:AE19"/>
    <mergeCell ref="V18:W19"/>
    <mergeCell ref="X18:Y19"/>
    <mergeCell ref="Z18:AA19"/>
    <mergeCell ref="AF18:AG19"/>
    <mergeCell ref="AB20:AC21"/>
    <mergeCell ref="AD20:AE21"/>
    <mergeCell ref="AF20:AG21"/>
    <mergeCell ref="AB26:AC27"/>
    <mergeCell ref="AD26:AE27"/>
    <mergeCell ref="AF26:AG27"/>
    <mergeCell ref="AB28:AC29"/>
    <mergeCell ref="AD28:AE29"/>
    <mergeCell ref="AF28:AG29"/>
    <mergeCell ref="AB22:AC23"/>
    <mergeCell ref="AD22:AE23"/>
    <mergeCell ref="AF22:AG23"/>
    <mergeCell ref="AB24:AC25"/>
    <mergeCell ref="AD24:AE25"/>
    <mergeCell ref="AF24:AG25"/>
    <mergeCell ref="AB34:AC35"/>
    <mergeCell ref="AD34:AE35"/>
    <mergeCell ref="AF34:AG35"/>
    <mergeCell ref="AB36:AC37"/>
    <mergeCell ref="AD36:AE37"/>
    <mergeCell ref="AF36:AG37"/>
    <mergeCell ref="AB30:AC31"/>
    <mergeCell ref="AD30:AE31"/>
    <mergeCell ref="AF30:AG31"/>
    <mergeCell ref="AB32:AC33"/>
    <mergeCell ref="AD32:AE33"/>
    <mergeCell ref="AF32:AG33"/>
    <mergeCell ref="AB42:AC43"/>
    <mergeCell ref="AD42:AE43"/>
    <mergeCell ref="AF42:AG43"/>
    <mergeCell ref="AB44:AC45"/>
    <mergeCell ref="AD44:AE45"/>
    <mergeCell ref="AF44:AG45"/>
    <mergeCell ref="AB38:AC39"/>
    <mergeCell ref="AD38:AE39"/>
    <mergeCell ref="AF38:AG39"/>
    <mergeCell ref="AB40:AC41"/>
    <mergeCell ref="AD40:AE41"/>
    <mergeCell ref="AF40:AG41"/>
    <mergeCell ref="AH10:AI11"/>
    <mergeCell ref="AJ10:AK11"/>
    <mergeCell ref="AL10:AM11"/>
    <mergeCell ref="AH12:AI13"/>
    <mergeCell ref="AJ12:AK13"/>
    <mergeCell ref="AL12:AM13"/>
    <mergeCell ref="AH6:AI7"/>
    <mergeCell ref="AJ6:AK7"/>
    <mergeCell ref="AL6:AM7"/>
    <mergeCell ref="AH8:AI9"/>
    <mergeCell ref="AJ8:AK9"/>
    <mergeCell ref="AL8:AM9"/>
    <mergeCell ref="AH18:AI19"/>
    <mergeCell ref="AJ18:AK19"/>
    <mergeCell ref="AL18:AM19"/>
    <mergeCell ref="AH20:AI21"/>
    <mergeCell ref="AJ20:AK21"/>
    <mergeCell ref="AL20:AM21"/>
    <mergeCell ref="AH14:AI15"/>
    <mergeCell ref="AJ14:AK15"/>
    <mergeCell ref="AL14:AM15"/>
    <mergeCell ref="AH16:AI17"/>
    <mergeCell ref="AJ16:AK17"/>
    <mergeCell ref="AL16:AM17"/>
    <mergeCell ref="AH26:AI27"/>
    <mergeCell ref="AJ26:AK27"/>
    <mergeCell ref="AL26:AM27"/>
    <mergeCell ref="AH28:AI29"/>
    <mergeCell ref="AJ28:AK29"/>
    <mergeCell ref="AL28:AM29"/>
    <mergeCell ref="AH22:AI23"/>
    <mergeCell ref="AJ22:AK23"/>
    <mergeCell ref="AL22:AM23"/>
    <mergeCell ref="AH24:AI25"/>
    <mergeCell ref="AJ24:AK25"/>
    <mergeCell ref="AL24:AM25"/>
    <mergeCell ref="AH34:AI35"/>
    <mergeCell ref="AJ34:AK35"/>
    <mergeCell ref="AL34:AM35"/>
    <mergeCell ref="AH36:AI37"/>
    <mergeCell ref="AJ36:AK37"/>
    <mergeCell ref="AL36:AM37"/>
    <mergeCell ref="AH30:AI31"/>
    <mergeCell ref="AJ30:AK31"/>
    <mergeCell ref="AL30:AM31"/>
    <mergeCell ref="AH32:AI33"/>
    <mergeCell ref="AJ32:AK33"/>
    <mergeCell ref="AL32:AM33"/>
    <mergeCell ref="AH42:AI43"/>
    <mergeCell ref="AJ42:AK43"/>
    <mergeCell ref="AL42:AM43"/>
    <mergeCell ref="AH44:AI45"/>
    <mergeCell ref="AJ44:AK45"/>
    <mergeCell ref="AL44:AM45"/>
    <mergeCell ref="AH38:AI39"/>
    <mergeCell ref="AJ38:AK39"/>
    <mergeCell ref="AL38:AM39"/>
    <mergeCell ref="AH40:AI41"/>
    <mergeCell ref="AJ40:AK41"/>
    <mergeCell ref="AL40:AM41"/>
    <mergeCell ref="J18:K19"/>
    <mergeCell ref="L18:M19"/>
    <mergeCell ref="N18:O19"/>
    <mergeCell ref="J20:K21"/>
    <mergeCell ref="L20:M21"/>
    <mergeCell ref="N20:O21"/>
    <mergeCell ref="J14:K15"/>
    <mergeCell ref="L14:M15"/>
    <mergeCell ref="N14:O15"/>
    <mergeCell ref="J16:K17"/>
    <mergeCell ref="L16:M17"/>
    <mergeCell ref="N16:O17"/>
    <mergeCell ref="P18:Q19"/>
    <mergeCell ref="R18:S19"/>
    <mergeCell ref="T18:U19"/>
    <mergeCell ref="P20:Q21"/>
    <mergeCell ref="R20:S21"/>
    <mergeCell ref="T20:U21"/>
    <mergeCell ref="P14:Q15"/>
    <mergeCell ref="R14:S15"/>
    <mergeCell ref="T14:U15"/>
    <mergeCell ref="P16:Q17"/>
    <mergeCell ref="R16:S17"/>
    <mergeCell ref="T16:U17"/>
    <mergeCell ref="J26:K27"/>
    <mergeCell ref="L26:M27"/>
    <mergeCell ref="N26:O27"/>
    <mergeCell ref="J28:K29"/>
    <mergeCell ref="L28:M29"/>
    <mergeCell ref="N28:O29"/>
    <mergeCell ref="J22:K23"/>
    <mergeCell ref="L22:M23"/>
    <mergeCell ref="N22:O23"/>
    <mergeCell ref="J24:K25"/>
    <mergeCell ref="L24:M25"/>
    <mergeCell ref="N24:O25"/>
    <mergeCell ref="P26:Q27"/>
    <mergeCell ref="R26:S27"/>
    <mergeCell ref="T26:U27"/>
    <mergeCell ref="P28:Q29"/>
    <mergeCell ref="R28:S29"/>
    <mergeCell ref="T28:U29"/>
    <mergeCell ref="P22:Q23"/>
    <mergeCell ref="R22:S23"/>
    <mergeCell ref="T22:U23"/>
    <mergeCell ref="P24:Q25"/>
    <mergeCell ref="R24:S25"/>
    <mergeCell ref="T24:U25"/>
    <mergeCell ref="V26:W27"/>
    <mergeCell ref="X26:Y27"/>
    <mergeCell ref="Z26:AA27"/>
    <mergeCell ref="V28:W29"/>
    <mergeCell ref="X28:Y29"/>
    <mergeCell ref="Z28:AA29"/>
    <mergeCell ref="V22:W23"/>
    <mergeCell ref="X22:Y23"/>
    <mergeCell ref="Z22:AA23"/>
    <mergeCell ref="V24:W25"/>
    <mergeCell ref="X24:Y25"/>
    <mergeCell ref="Z24:AA25"/>
    <mergeCell ref="V34:W35"/>
    <mergeCell ref="X34:Y35"/>
    <mergeCell ref="Z34:AA35"/>
    <mergeCell ref="V36:W37"/>
    <mergeCell ref="X36:Y37"/>
    <mergeCell ref="Z36:AA37"/>
    <mergeCell ref="V30:W31"/>
    <mergeCell ref="X30:Y31"/>
    <mergeCell ref="Z30:AA31"/>
    <mergeCell ref="V32:W33"/>
    <mergeCell ref="X32:Y33"/>
    <mergeCell ref="Z32:AA33"/>
    <mergeCell ref="P34:Q35"/>
    <mergeCell ref="R34:S35"/>
    <mergeCell ref="T34:U35"/>
    <mergeCell ref="P36:Q37"/>
    <mergeCell ref="R36:S37"/>
    <mergeCell ref="T36:U37"/>
    <mergeCell ref="P30:Q31"/>
    <mergeCell ref="R30:S31"/>
    <mergeCell ref="T30:U31"/>
    <mergeCell ref="P32:Q33"/>
    <mergeCell ref="R32:S33"/>
    <mergeCell ref="T32:U33"/>
    <mergeCell ref="V42:W43"/>
    <mergeCell ref="X42:Y43"/>
    <mergeCell ref="Z42:AA43"/>
    <mergeCell ref="V44:W45"/>
    <mergeCell ref="X44:Y45"/>
    <mergeCell ref="Z44:AA45"/>
    <mergeCell ref="V38:W39"/>
    <mergeCell ref="X38:Y39"/>
    <mergeCell ref="Z38:AA39"/>
    <mergeCell ref="V40:W41"/>
    <mergeCell ref="X40:Y41"/>
    <mergeCell ref="Z40:AA41"/>
    <mergeCell ref="N40:O41"/>
    <mergeCell ref="J34:K35"/>
    <mergeCell ref="L34:M35"/>
    <mergeCell ref="N34:O35"/>
    <mergeCell ref="J36:K37"/>
    <mergeCell ref="L36:M37"/>
    <mergeCell ref="N36:O37"/>
    <mergeCell ref="J30:K31"/>
    <mergeCell ref="L30:M31"/>
    <mergeCell ref="N30:O31"/>
    <mergeCell ref="J32:K33"/>
    <mergeCell ref="L32:M33"/>
    <mergeCell ref="N32:O33"/>
    <mergeCell ref="B2:I4"/>
    <mergeCell ref="P42:Q43"/>
    <mergeCell ref="R42:S43"/>
    <mergeCell ref="T42:U43"/>
    <mergeCell ref="P44:Q45"/>
    <mergeCell ref="R44:S45"/>
    <mergeCell ref="T44:U45"/>
    <mergeCell ref="P38:Q39"/>
    <mergeCell ref="R38:S39"/>
    <mergeCell ref="T38:U39"/>
    <mergeCell ref="P40:Q41"/>
    <mergeCell ref="R40:S41"/>
    <mergeCell ref="T40:U41"/>
    <mergeCell ref="J42:K43"/>
    <mergeCell ref="L42:M43"/>
    <mergeCell ref="N42:O43"/>
    <mergeCell ref="J44:K45"/>
    <mergeCell ref="L44:M45"/>
    <mergeCell ref="N44:O45"/>
    <mergeCell ref="J38:K39"/>
    <mergeCell ref="L38:M39"/>
    <mergeCell ref="N38:O39"/>
    <mergeCell ref="J40:K41"/>
    <mergeCell ref="L40:M41"/>
  </mergeCell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B0F0"/>
  </sheetPr>
  <dimension ref="A1:AK55"/>
  <sheetViews>
    <sheetView zoomScale="80" zoomScaleNormal="80" workbookViewId="0">
      <selection activeCell="C6" sqref="C6"/>
    </sheetView>
  </sheetViews>
  <sheetFormatPr baseColWidth="10" defaultColWidth="11.42578125" defaultRowHeight="15" x14ac:dyDescent="0.25"/>
  <cols>
    <col min="2" max="2" width="24.140625" customWidth="1"/>
    <col min="3" max="3" width="70.140625" customWidth="1"/>
    <col min="4" max="4" width="29.85546875" customWidth="1"/>
  </cols>
  <sheetData>
    <row r="1" spans="1:37" ht="23.25" x14ac:dyDescent="0.25">
      <c r="A1" s="8"/>
      <c r="B1" s="342" t="s">
        <v>252</v>
      </c>
      <c r="C1" s="342"/>
      <c r="D1" s="342"/>
      <c r="E1" s="8"/>
      <c r="F1" s="8"/>
      <c r="G1" s="8"/>
      <c r="H1" s="8"/>
      <c r="I1" s="8"/>
      <c r="J1" s="8"/>
      <c r="K1" s="8"/>
      <c r="L1" s="8"/>
      <c r="M1" s="8"/>
      <c r="N1" s="8"/>
      <c r="O1" s="8"/>
      <c r="P1" s="8"/>
      <c r="Q1" s="8"/>
      <c r="R1" s="8"/>
      <c r="S1" s="8"/>
      <c r="T1" s="8"/>
      <c r="U1" s="8"/>
      <c r="V1" s="8"/>
      <c r="W1" s="8"/>
      <c r="X1" s="8"/>
      <c r="Y1" s="8"/>
      <c r="Z1" s="8"/>
      <c r="AA1" s="8"/>
      <c r="AB1" s="8"/>
      <c r="AC1" s="8"/>
      <c r="AD1" s="8"/>
      <c r="AE1" s="8"/>
    </row>
    <row r="2" spans="1:37" x14ac:dyDescent="0.25">
      <c r="A2" s="8"/>
      <c r="B2" s="8"/>
      <c r="C2" s="8"/>
      <c r="D2" s="8"/>
      <c r="E2" s="8"/>
      <c r="F2" s="8"/>
      <c r="G2" s="8"/>
      <c r="H2" s="8"/>
      <c r="I2" s="8"/>
      <c r="J2" s="8"/>
      <c r="K2" s="8"/>
      <c r="L2" s="8"/>
      <c r="M2" s="8"/>
      <c r="N2" s="8"/>
      <c r="O2" s="8"/>
      <c r="P2" s="8"/>
      <c r="Q2" s="8"/>
      <c r="R2" s="8"/>
      <c r="S2" s="8"/>
      <c r="T2" s="8"/>
      <c r="U2" s="8"/>
      <c r="V2" s="8"/>
      <c r="W2" s="8"/>
      <c r="X2" s="8"/>
      <c r="Y2" s="8"/>
      <c r="Z2" s="8"/>
      <c r="AA2" s="8"/>
      <c r="AB2" s="8"/>
      <c r="AC2" s="8"/>
      <c r="AD2" s="8"/>
      <c r="AE2" s="8"/>
    </row>
    <row r="3" spans="1:37" ht="25.5" x14ac:dyDescent="0.25">
      <c r="A3" s="8"/>
      <c r="B3" s="3"/>
      <c r="C3" s="49" t="s">
        <v>253</v>
      </c>
      <c r="D3" s="49" t="s">
        <v>238</v>
      </c>
      <c r="E3" s="8"/>
      <c r="F3" s="8"/>
      <c r="G3" s="8"/>
      <c r="H3" s="8"/>
      <c r="I3" s="8"/>
      <c r="J3" s="8"/>
      <c r="K3" s="8"/>
      <c r="L3" s="8"/>
      <c r="M3" s="8"/>
      <c r="N3" s="8"/>
      <c r="O3" s="8"/>
      <c r="P3" s="8"/>
      <c r="Q3" s="8"/>
      <c r="R3" s="8"/>
      <c r="S3" s="8"/>
      <c r="T3" s="8"/>
      <c r="U3" s="8"/>
      <c r="V3" s="8"/>
      <c r="W3" s="8"/>
      <c r="X3" s="8"/>
      <c r="Y3" s="8"/>
      <c r="Z3" s="8"/>
      <c r="AA3" s="8"/>
      <c r="AB3" s="8"/>
      <c r="AC3" s="8"/>
      <c r="AD3" s="8"/>
      <c r="AE3" s="8"/>
    </row>
    <row r="4" spans="1:37" ht="51" x14ac:dyDescent="0.25">
      <c r="A4" s="8"/>
      <c r="B4" s="52" t="s">
        <v>254</v>
      </c>
      <c r="C4" s="50" t="s">
        <v>255</v>
      </c>
      <c r="D4" s="51">
        <v>0.2</v>
      </c>
      <c r="E4" s="8"/>
      <c r="F4" s="8"/>
      <c r="G4" s="8"/>
      <c r="H4" s="8"/>
      <c r="I4" s="8"/>
      <c r="J4" s="8"/>
      <c r="K4" s="8"/>
      <c r="L4" s="8"/>
      <c r="M4" s="8"/>
      <c r="N4" s="8"/>
      <c r="O4" s="8"/>
      <c r="P4" s="8"/>
      <c r="Q4" s="8"/>
      <c r="R4" s="8"/>
      <c r="S4" s="8"/>
      <c r="T4" s="8"/>
      <c r="U4" s="8"/>
      <c r="V4" s="8"/>
      <c r="W4" s="8"/>
      <c r="X4" s="8"/>
      <c r="Y4" s="8"/>
      <c r="Z4" s="8"/>
      <c r="AA4" s="8"/>
      <c r="AB4" s="8"/>
      <c r="AC4" s="8"/>
      <c r="AD4" s="8"/>
      <c r="AE4" s="8"/>
    </row>
    <row r="5" spans="1:37" ht="51" x14ac:dyDescent="0.25">
      <c r="A5" s="8"/>
      <c r="B5" s="53" t="s">
        <v>127</v>
      </c>
      <c r="C5" s="50" t="s">
        <v>256</v>
      </c>
      <c r="D5" s="51">
        <v>0.4</v>
      </c>
      <c r="E5" s="8"/>
      <c r="F5" s="8"/>
      <c r="G5" s="8"/>
      <c r="H5" s="8"/>
      <c r="I5" s="8"/>
      <c r="J5" s="8"/>
      <c r="K5" s="8"/>
      <c r="L5" s="8"/>
      <c r="M5" s="8"/>
      <c r="N5" s="8"/>
      <c r="O5" s="8"/>
      <c r="P5" s="8"/>
      <c r="Q5" s="8"/>
      <c r="R5" s="8"/>
      <c r="S5" s="8"/>
      <c r="T5" s="8"/>
      <c r="U5" s="8"/>
      <c r="V5" s="8"/>
      <c r="W5" s="8"/>
      <c r="X5" s="8"/>
      <c r="Y5" s="8"/>
      <c r="Z5" s="8"/>
      <c r="AA5" s="8"/>
      <c r="AB5" s="8"/>
      <c r="AC5" s="8"/>
      <c r="AD5" s="8"/>
      <c r="AE5" s="8"/>
    </row>
    <row r="6" spans="1:37" ht="51" x14ac:dyDescent="0.25">
      <c r="A6" s="8"/>
      <c r="B6" s="54" t="s">
        <v>257</v>
      </c>
      <c r="C6" s="50" t="s">
        <v>258</v>
      </c>
      <c r="D6" s="51">
        <v>0.6</v>
      </c>
      <c r="E6" s="8"/>
      <c r="F6" s="8"/>
      <c r="G6" s="8"/>
      <c r="H6" s="8"/>
      <c r="I6" s="8"/>
      <c r="J6" s="8"/>
      <c r="K6" s="8"/>
      <c r="L6" s="8"/>
      <c r="M6" s="8"/>
      <c r="N6" s="8"/>
      <c r="O6" s="8"/>
      <c r="P6" s="8"/>
      <c r="Q6" s="8"/>
      <c r="R6" s="8"/>
      <c r="S6" s="8"/>
      <c r="T6" s="8"/>
      <c r="U6" s="8"/>
      <c r="V6" s="8"/>
      <c r="W6" s="8"/>
      <c r="X6" s="8"/>
      <c r="Y6" s="8"/>
      <c r="Z6" s="8"/>
      <c r="AA6" s="8"/>
      <c r="AB6" s="8"/>
      <c r="AC6" s="8"/>
      <c r="AD6" s="8"/>
      <c r="AE6" s="8"/>
    </row>
    <row r="7" spans="1:37" ht="76.5" x14ac:dyDescent="0.25">
      <c r="A7" s="8"/>
      <c r="B7" s="55" t="s">
        <v>259</v>
      </c>
      <c r="C7" s="50" t="s">
        <v>260</v>
      </c>
      <c r="D7" s="51">
        <v>0.8</v>
      </c>
      <c r="E7" s="8"/>
      <c r="F7" s="8"/>
      <c r="G7" s="8"/>
      <c r="H7" s="8"/>
      <c r="I7" s="8"/>
      <c r="J7" s="8"/>
      <c r="K7" s="8"/>
      <c r="L7" s="8"/>
      <c r="M7" s="8"/>
      <c r="N7" s="8"/>
      <c r="O7" s="8"/>
      <c r="P7" s="8"/>
      <c r="Q7" s="8"/>
      <c r="R7" s="8"/>
      <c r="S7" s="8"/>
      <c r="T7" s="8"/>
      <c r="U7" s="8"/>
      <c r="V7" s="8"/>
      <c r="W7" s="8"/>
      <c r="X7" s="8"/>
      <c r="Y7" s="8"/>
      <c r="Z7" s="8"/>
      <c r="AA7" s="8"/>
      <c r="AB7" s="8"/>
      <c r="AC7" s="8"/>
      <c r="AD7" s="8"/>
      <c r="AE7" s="8"/>
    </row>
    <row r="8" spans="1:37" ht="51" x14ac:dyDescent="0.25">
      <c r="A8" s="8"/>
      <c r="B8" s="56" t="s">
        <v>186</v>
      </c>
      <c r="C8" s="50" t="s">
        <v>261</v>
      </c>
      <c r="D8" s="51">
        <v>1</v>
      </c>
      <c r="E8" s="8"/>
      <c r="F8" s="8"/>
      <c r="G8" s="8"/>
      <c r="H8" s="8"/>
      <c r="I8" s="8"/>
      <c r="J8" s="8"/>
      <c r="K8" s="8"/>
      <c r="L8" s="8"/>
      <c r="M8" s="8"/>
      <c r="N8" s="8"/>
      <c r="O8" s="8"/>
      <c r="P8" s="8"/>
      <c r="Q8" s="8"/>
      <c r="R8" s="8"/>
      <c r="S8" s="8"/>
      <c r="T8" s="8"/>
      <c r="U8" s="8"/>
      <c r="V8" s="8"/>
      <c r="W8" s="8"/>
      <c r="X8" s="8"/>
      <c r="Y8" s="8"/>
      <c r="Z8" s="8"/>
      <c r="AA8" s="8"/>
      <c r="AB8" s="8"/>
      <c r="AC8" s="8"/>
      <c r="AD8" s="8"/>
      <c r="AE8" s="8"/>
    </row>
    <row r="9" spans="1:37" x14ac:dyDescent="0.25">
      <c r="A9" s="8"/>
      <c r="B9" s="25"/>
      <c r="C9" s="25"/>
      <c r="D9" s="25"/>
      <c r="E9" s="8"/>
      <c r="F9" s="8"/>
      <c r="G9" s="8"/>
      <c r="H9" s="8"/>
      <c r="I9" s="8"/>
      <c r="J9" s="8"/>
      <c r="K9" s="8"/>
      <c r="L9" s="8"/>
      <c r="M9" s="8"/>
      <c r="N9" s="8"/>
      <c r="O9" s="8"/>
      <c r="P9" s="8"/>
      <c r="Q9" s="8"/>
      <c r="R9" s="8"/>
      <c r="S9" s="8"/>
      <c r="T9" s="8"/>
      <c r="U9" s="8"/>
      <c r="V9" s="8"/>
      <c r="W9" s="8"/>
      <c r="X9" s="8"/>
      <c r="Y9" s="8"/>
      <c r="Z9" s="8"/>
      <c r="AA9" s="8"/>
      <c r="AB9" s="8"/>
      <c r="AC9" s="8"/>
      <c r="AD9" s="8"/>
      <c r="AE9" s="8"/>
      <c r="AF9" s="8"/>
      <c r="AG9" s="8"/>
      <c r="AH9" s="8"/>
      <c r="AI9" s="8"/>
      <c r="AJ9" s="8"/>
      <c r="AK9" s="8"/>
    </row>
    <row r="10" spans="1:37" ht="16.5" x14ac:dyDescent="0.25">
      <c r="A10" s="8"/>
      <c r="B10" s="26"/>
      <c r="C10" s="25"/>
      <c r="D10" s="25"/>
      <c r="E10" s="8"/>
      <c r="F10" s="8"/>
      <c r="G10" s="8"/>
      <c r="H10" s="8"/>
      <c r="I10" s="8"/>
      <c r="J10" s="8"/>
      <c r="K10" s="8"/>
      <c r="L10" s="8"/>
      <c r="M10" s="8"/>
      <c r="N10" s="8"/>
      <c r="O10" s="8"/>
      <c r="P10" s="8"/>
      <c r="Q10" s="8"/>
      <c r="R10" s="8"/>
      <c r="S10" s="8"/>
      <c r="T10" s="8"/>
      <c r="U10" s="8"/>
      <c r="V10" s="8"/>
      <c r="W10" s="8"/>
      <c r="X10" s="8"/>
      <c r="Y10" s="8"/>
      <c r="Z10" s="8"/>
      <c r="AA10" s="8"/>
      <c r="AB10" s="8"/>
      <c r="AC10" s="8"/>
      <c r="AD10" s="8"/>
      <c r="AE10" s="8"/>
      <c r="AF10" s="8"/>
      <c r="AG10" s="8"/>
      <c r="AH10" s="8"/>
      <c r="AI10" s="8"/>
      <c r="AJ10" s="8"/>
      <c r="AK10" s="8"/>
    </row>
    <row r="11" spans="1:37" x14ac:dyDescent="0.25">
      <c r="A11" s="8"/>
      <c r="B11" s="25"/>
      <c r="C11" s="25"/>
      <c r="D11" s="25"/>
      <c r="E11" s="8"/>
      <c r="F11" s="8"/>
      <c r="G11" s="8"/>
      <c r="H11" s="8"/>
      <c r="I11" s="8"/>
      <c r="J11" s="8"/>
      <c r="K11" s="8"/>
      <c r="L11" s="8"/>
      <c r="M11" s="8"/>
      <c r="N11" s="8"/>
      <c r="O11" s="8"/>
      <c r="P11" s="8"/>
      <c r="Q11" s="8"/>
      <c r="R11" s="8"/>
      <c r="S11" s="8"/>
      <c r="T11" s="8"/>
      <c r="U11" s="8"/>
      <c r="V11" s="8"/>
      <c r="W11" s="8"/>
      <c r="X11" s="8"/>
      <c r="Y11" s="8"/>
      <c r="Z11" s="8"/>
      <c r="AA11" s="8"/>
      <c r="AB11" s="8"/>
      <c r="AC11" s="8"/>
      <c r="AD11" s="8"/>
      <c r="AE11" s="8"/>
      <c r="AF11" s="8"/>
      <c r="AG11" s="8"/>
      <c r="AH11" s="8"/>
      <c r="AI11" s="8"/>
      <c r="AJ11" s="8"/>
      <c r="AK11" s="8"/>
    </row>
    <row r="12" spans="1:37" x14ac:dyDescent="0.25">
      <c r="A12" s="8"/>
      <c r="B12" s="25"/>
      <c r="C12" s="25"/>
      <c r="D12" s="25"/>
      <c r="E12" s="8"/>
      <c r="F12" s="8"/>
      <c r="G12" s="8"/>
      <c r="H12" s="8"/>
      <c r="I12" s="8"/>
      <c r="J12" s="8"/>
      <c r="K12" s="8"/>
      <c r="L12" s="8"/>
      <c r="M12" s="8"/>
      <c r="N12" s="8"/>
      <c r="O12" s="8"/>
      <c r="P12" s="8"/>
      <c r="Q12" s="8"/>
      <c r="R12" s="8"/>
      <c r="S12" s="8"/>
      <c r="T12" s="8"/>
      <c r="U12" s="8"/>
      <c r="V12" s="8"/>
      <c r="W12" s="8"/>
      <c r="X12" s="8"/>
      <c r="Y12" s="8"/>
      <c r="Z12" s="8"/>
      <c r="AA12" s="8"/>
      <c r="AB12" s="8"/>
      <c r="AC12" s="8"/>
      <c r="AD12" s="8"/>
      <c r="AE12" s="8"/>
      <c r="AF12" s="8"/>
      <c r="AG12" s="8"/>
      <c r="AH12" s="8"/>
      <c r="AI12" s="8"/>
      <c r="AJ12" s="8"/>
      <c r="AK12" s="8"/>
    </row>
    <row r="13" spans="1:37" x14ac:dyDescent="0.25">
      <c r="A13" s="8"/>
      <c r="B13" s="25"/>
      <c r="C13" s="25"/>
      <c r="D13" s="25"/>
      <c r="E13" s="8"/>
      <c r="F13" s="8"/>
      <c r="G13" s="8"/>
      <c r="H13" s="8"/>
      <c r="I13" s="8"/>
      <c r="J13" s="8"/>
      <c r="K13" s="8"/>
      <c r="L13" s="8"/>
      <c r="M13" s="8"/>
      <c r="N13" s="8"/>
      <c r="O13" s="8"/>
      <c r="P13" s="8"/>
      <c r="Q13" s="8"/>
      <c r="R13" s="8"/>
      <c r="S13" s="8"/>
      <c r="T13" s="8"/>
      <c r="U13" s="8"/>
      <c r="V13" s="8"/>
      <c r="W13" s="8"/>
      <c r="X13" s="8"/>
      <c r="Y13" s="8"/>
      <c r="Z13" s="8"/>
      <c r="AA13" s="8"/>
      <c r="AB13" s="8"/>
      <c r="AC13" s="8"/>
      <c r="AD13" s="8"/>
      <c r="AE13" s="8"/>
      <c r="AF13" s="8"/>
      <c r="AG13" s="8"/>
      <c r="AH13" s="8"/>
      <c r="AI13" s="8"/>
      <c r="AJ13" s="8"/>
      <c r="AK13" s="8"/>
    </row>
    <row r="14" spans="1:37" x14ac:dyDescent="0.25">
      <c r="A14" s="8"/>
      <c r="B14" s="25"/>
      <c r="C14" s="25"/>
      <c r="D14" s="25"/>
      <c r="E14" s="8"/>
      <c r="F14" s="8"/>
      <c r="G14" s="8"/>
      <c r="H14" s="8"/>
      <c r="I14" s="8"/>
      <c r="J14" s="8"/>
      <c r="K14" s="8"/>
      <c r="L14" s="8"/>
      <c r="M14" s="8"/>
      <c r="N14" s="8"/>
      <c r="O14" s="8"/>
      <c r="P14" s="8"/>
      <c r="Q14" s="8"/>
      <c r="R14" s="8"/>
      <c r="S14" s="8"/>
      <c r="T14" s="8"/>
      <c r="U14" s="8"/>
      <c r="V14" s="8"/>
      <c r="W14" s="8"/>
      <c r="X14" s="8"/>
      <c r="Y14" s="8"/>
      <c r="Z14" s="8"/>
      <c r="AA14" s="8"/>
      <c r="AB14" s="8"/>
      <c r="AC14" s="8"/>
      <c r="AD14" s="8"/>
      <c r="AE14" s="8"/>
      <c r="AF14" s="8"/>
      <c r="AG14" s="8"/>
      <c r="AH14" s="8"/>
      <c r="AI14" s="8"/>
      <c r="AJ14" s="8"/>
      <c r="AK14" s="8"/>
    </row>
    <row r="15" spans="1:37" x14ac:dyDescent="0.25">
      <c r="A15" s="8"/>
      <c r="B15" s="25"/>
      <c r="C15" s="25"/>
      <c r="D15" s="25"/>
      <c r="E15" s="8"/>
      <c r="F15" s="8"/>
      <c r="G15" s="8"/>
      <c r="H15" s="8"/>
      <c r="I15" s="8"/>
      <c r="J15" s="8"/>
      <c r="K15" s="8"/>
      <c r="L15" s="8"/>
      <c r="M15" s="8"/>
      <c r="N15" s="8"/>
      <c r="O15" s="8"/>
      <c r="P15" s="8"/>
      <c r="Q15" s="8"/>
      <c r="R15" s="8"/>
      <c r="S15" s="8"/>
      <c r="T15" s="8"/>
      <c r="U15" s="8"/>
      <c r="V15" s="8"/>
      <c r="W15" s="8"/>
      <c r="X15" s="8"/>
      <c r="Y15" s="8"/>
      <c r="Z15" s="8"/>
      <c r="AA15" s="8"/>
      <c r="AB15" s="8"/>
      <c r="AC15" s="8"/>
      <c r="AD15" s="8"/>
      <c r="AE15" s="8"/>
      <c r="AF15" s="8"/>
      <c r="AG15" s="8"/>
      <c r="AH15" s="8"/>
      <c r="AI15" s="8"/>
      <c r="AJ15" s="8"/>
      <c r="AK15" s="8"/>
    </row>
    <row r="16" spans="1:37" x14ac:dyDescent="0.25">
      <c r="A16" s="8"/>
      <c r="B16" s="25"/>
      <c r="C16" s="25"/>
      <c r="D16" s="25"/>
      <c r="E16" s="8"/>
      <c r="F16" s="8"/>
      <c r="G16" s="8"/>
      <c r="H16" s="8"/>
      <c r="I16" s="8"/>
      <c r="J16" s="8"/>
      <c r="K16" s="8"/>
      <c r="L16" s="8"/>
      <c r="M16" s="8"/>
      <c r="N16" s="8"/>
      <c r="O16" s="8"/>
      <c r="P16" s="8"/>
      <c r="Q16" s="8"/>
      <c r="R16" s="8"/>
      <c r="S16" s="8"/>
      <c r="T16" s="8"/>
      <c r="U16" s="8"/>
      <c r="V16" s="8"/>
      <c r="W16" s="8"/>
      <c r="X16" s="8"/>
      <c r="Y16" s="8"/>
      <c r="Z16" s="8"/>
      <c r="AA16" s="8"/>
      <c r="AB16" s="8"/>
      <c r="AC16" s="8"/>
      <c r="AD16" s="8"/>
      <c r="AE16" s="8"/>
      <c r="AF16" s="8"/>
      <c r="AG16" s="8"/>
      <c r="AH16" s="8"/>
      <c r="AI16" s="8"/>
      <c r="AJ16" s="8"/>
      <c r="AK16" s="8"/>
    </row>
    <row r="17" spans="1:37" x14ac:dyDescent="0.25">
      <c r="A17" s="8"/>
      <c r="B17" s="25"/>
      <c r="C17" s="25"/>
      <c r="D17" s="25"/>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row>
    <row r="18" spans="1:37" x14ac:dyDescent="0.25">
      <c r="A18" s="8"/>
      <c r="B18" s="25"/>
      <c r="C18" s="25"/>
      <c r="D18" s="25"/>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row>
    <row r="19" spans="1:37" x14ac:dyDescent="0.25">
      <c r="A19" s="8"/>
      <c r="B19" s="8"/>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row>
    <row r="20" spans="1:37" x14ac:dyDescent="0.25">
      <c r="A20" s="8"/>
      <c r="B20" s="8"/>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row>
    <row r="21" spans="1:37" x14ac:dyDescent="0.25">
      <c r="A21" s="8"/>
      <c r="B21" s="8"/>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row>
    <row r="22" spans="1:37" x14ac:dyDescent="0.25">
      <c r="A22" s="8"/>
      <c r="B22" s="8"/>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row>
    <row r="23" spans="1:37" x14ac:dyDescent="0.25">
      <c r="A23" s="8"/>
      <c r="B23" s="8"/>
      <c r="C23" s="8"/>
      <c r="D23" s="8"/>
      <c r="E23" s="8"/>
      <c r="F23" s="8"/>
      <c r="G23" s="8"/>
      <c r="H23" s="8"/>
      <c r="I23" s="8"/>
      <c r="J23" s="8"/>
      <c r="K23" s="8"/>
      <c r="L23" s="8"/>
      <c r="M23" s="8"/>
      <c r="N23" s="8"/>
      <c r="O23" s="8"/>
      <c r="P23" s="8"/>
      <c r="Q23" s="8"/>
      <c r="R23" s="8"/>
      <c r="S23" s="8"/>
      <c r="T23" s="8"/>
      <c r="U23" s="8"/>
      <c r="V23" s="8"/>
      <c r="W23" s="8"/>
      <c r="X23" s="8"/>
      <c r="Y23" s="8"/>
      <c r="Z23" s="8"/>
      <c r="AA23" s="8"/>
      <c r="AB23" s="8"/>
      <c r="AC23" s="8"/>
      <c r="AD23" s="8"/>
      <c r="AE23" s="8"/>
      <c r="AF23" s="8"/>
      <c r="AG23" s="8"/>
      <c r="AH23" s="8"/>
      <c r="AI23" s="8"/>
      <c r="AJ23" s="8"/>
      <c r="AK23" s="8"/>
    </row>
    <row r="24" spans="1:37" x14ac:dyDescent="0.25">
      <c r="A24" s="8"/>
      <c r="B24" s="8"/>
      <c r="C24" s="8"/>
      <c r="D24" s="8"/>
      <c r="E24" s="8"/>
      <c r="F24" s="8"/>
      <c r="G24" s="8"/>
      <c r="H24" s="8"/>
      <c r="I24" s="8"/>
      <c r="J24" s="8"/>
      <c r="K24" s="8"/>
      <c r="L24" s="8"/>
      <c r="M24" s="8"/>
      <c r="N24" s="8"/>
      <c r="O24" s="8"/>
      <c r="P24" s="8"/>
      <c r="Q24" s="8"/>
      <c r="R24" s="8"/>
      <c r="S24" s="8"/>
      <c r="T24" s="8"/>
      <c r="U24" s="8"/>
      <c r="V24" s="8"/>
      <c r="W24" s="8"/>
      <c r="X24" s="8"/>
      <c r="Y24" s="8"/>
      <c r="Z24" s="8"/>
      <c r="AA24" s="8"/>
      <c r="AB24" s="8"/>
      <c r="AC24" s="8"/>
      <c r="AD24" s="8"/>
      <c r="AE24" s="8"/>
      <c r="AF24" s="8"/>
      <c r="AG24" s="8"/>
      <c r="AH24" s="8"/>
      <c r="AI24" s="8"/>
      <c r="AJ24" s="8"/>
      <c r="AK24" s="8"/>
    </row>
    <row r="25" spans="1:37" x14ac:dyDescent="0.25">
      <c r="A25" s="8"/>
      <c r="B25" s="8"/>
      <c r="C25" s="8"/>
      <c r="D25" s="8"/>
      <c r="E25" s="8"/>
      <c r="F25" s="8"/>
      <c r="G25" s="8"/>
      <c r="H25" s="8"/>
      <c r="I25" s="8"/>
      <c r="J25" s="8"/>
      <c r="K25" s="8"/>
      <c r="L25" s="8"/>
      <c r="M25" s="8"/>
      <c r="N25" s="8"/>
      <c r="O25" s="8"/>
      <c r="P25" s="8"/>
      <c r="Q25" s="8"/>
      <c r="R25" s="8"/>
      <c r="S25" s="8"/>
      <c r="T25" s="8"/>
      <c r="U25" s="8"/>
      <c r="V25" s="8"/>
      <c r="W25" s="8"/>
      <c r="X25" s="8"/>
      <c r="Y25" s="8"/>
      <c r="Z25" s="8"/>
      <c r="AA25" s="8"/>
      <c r="AB25" s="8"/>
      <c r="AC25" s="8"/>
      <c r="AD25" s="8"/>
      <c r="AE25" s="8"/>
      <c r="AF25" s="8"/>
      <c r="AG25" s="8"/>
      <c r="AH25" s="8"/>
      <c r="AI25" s="8"/>
      <c r="AJ25" s="8"/>
      <c r="AK25" s="8"/>
    </row>
    <row r="26" spans="1:37" x14ac:dyDescent="0.25">
      <c r="A26" s="8"/>
      <c r="B26" s="8"/>
      <c r="C26" s="8"/>
      <c r="D26" s="8"/>
      <c r="E26" s="8"/>
      <c r="F26" s="8"/>
      <c r="G26" s="8"/>
      <c r="H26" s="8"/>
      <c r="I26" s="8"/>
      <c r="J26" s="8"/>
      <c r="K26" s="8"/>
      <c r="L26" s="8"/>
      <c r="M26" s="8"/>
      <c r="N26" s="8"/>
      <c r="O26" s="8"/>
      <c r="P26" s="8"/>
      <c r="Q26" s="8"/>
      <c r="R26" s="8"/>
      <c r="S26" s="8"/>
      <c r="T26" s="8"/>
      <c r="U26" s="8"/>
      <c r="V26" s="8"/>
      <c r="W26" s="8"/>
      <c r="X26" s="8"/>
      <c r="Y26" s="8"/>
      <c r="Z26" s="8"/>
      <c r="AA26" s="8"/>
      <c r="AB26" s="8"/>
      <c r="AC26" s="8"/>
      <c r="AD26" s="8"/>
      <c r="AE26" s="8"/>
      <c r="AF26" s="8"/>
      <c r="AG26" s="8"/>
      <c r="AH26" s="8"/>
      <c r="AI26" s="8"/>
      <c r="AJ26" s="8"/>
      <c r="AK26" s="8"/>
    </row>
    <row r="27" spans="1:37" x14ac:dyDescent="0.25">
      <c r="A27" s="8"/>
      <c r="B27" s="8"/>
      <c r="C27" s="8"/>
      <c r="D27" s="8"/>
      <c r="E27" s="8"/>
      <c r="F27" s="8"/>
      <c r="G27" s="8"/>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row>
    <row r="28" spans="1:37" x14ac:dyDescent="0.25">
      <c r="A28" s="8"/>
      <c r="B28" s="8"/>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8"/>
      <c r="AF28" s="8"/>
      <c r="AG28" s="8"/>
      <c r="AH28" s="8"/>
      <c r="AI28" s="8"/>
      <c r="AJ28" s="8"/>
      <c r="AK28" s="8"/>
    </row>
    <row r="29" spans="1:37" x14ac:dyDescent="0.25">
      <c r="A29" s="8"/>
      <c r="B29" s="8"/>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row>
    <row r="30" spans="1:37" x14ac:dyDescent="0.25">
      <c r="A30" s="8"/>
      <c r="B30" s="8"/>
      <c r="C30" s="8"/>
      <c r="D30" s="8"/>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row>
    <row r="31" spans="1:37" x14ac:dyDescent="0.25">
      <c r="A31" s="8"/>
      <c r="B31" s="8"/>
      <c r="C31" s="8"/>
      <c r="D31" s="8"/>
      <c r="E31" s="8"/>
      <c r="F31" s="8"/>
      <c r="G31" s="8"/>
      <c r="H31" s="8"/>
      <c r="I31" s="8"/>
      <c r="J31" s="8"/>
      <c r="K31" s="8"/>
      <c r="L31" s="8"/>
      <c r="M31" s="8"/>
      <c r="N31" s="8"/>
      <c r="O31" s="8"/>
      <c r="P31" s="8"/>
      <c r="Q31" s="8"/>
      <c r="R31" s="8"/>
      <c r="S31" s="8"/>
      <c r="T31" s="8"/>
      <c r="U31" s="8"/>
      <c r="V31" s="8"/>
      <c r="W31" s="8"/>
      <c r="X31" s="8"/>
      <c r="Y31" s="8"/>
      <c r="Z31" s="8"/>
      <c r="AA31" s="8"/>
      <c r="AB31" s="8"/>
      <c r="AC31" s="8"/>
      <c r="AD31" s="8"/>
      <c r="AE31" s="8"/>
      <c r="AF31" s="8"/>
      <c r="AG31" s="8"/>
      <c r="AH31" s="8"/>
      <c r="AI31" s="8"/>
      <c r="AJ31" s="8"/>
      <c r="AK31" s="8"/>
    </row>
    <row r="32" spans="1:37" x14ac:dyDescent="0.25">
      <c r="A32" s="8"/>
      <c r="B32" s="8"/>
      <c r="C32" s="8"/>
      <c r="D32" s="8"/>
      <c r="E32" s="8"/>
      <c r="F32" s="8"/>
      <c r="G32" s="8"/>
      <c r="H32" s="8"/>
      <c r="I32" s="8"/>
      <c r="J32" s="8"/>
      <c r="K32" s="8"/>
      <c r="L32" s="8"/>
      <c r="M32" s="8"/>
      <c r="N32" s="8"/>
      <c r="O32" s="8"/>
      <c r="P32" s="8"/>
      <c r="Q32" s="8"/>
      <c r="R32" s="8"/>
      <c r="S32" s="8"/>
      <c r="T32" s="8"/>
      <c r="U32" s="8"/>
      <c r="V32" s="8"/>
      <c r="W32" s="8"/>
      <c r="X32" s="8"/>
      <c r="Y32" s="8"/>
      <c r="Z32" s="8"/>
      <c r="AA32" s="8"/>
      <c r="AB32" s="8"/>
      <c r="AC32" s="8"/>
      <c r="AD32" s="8"/>
      <c r="AE32" s="8"/>
      <c r="AF32" s="8"/>
      <c r="AG32" s="8"/>
      <c r="AH32" s="8"/>
      <c r="AI32" s="8"/>
      <c r="AJ32" s="8"/>
      <c r="AK32" s="8"/>
    </row>
    <row r="33" spans="1:31" x14ac:dyDescent="0.25">
      <c r="A33" s="8"/>
      <c r="E33" s="8"/>
      <c r="F33" s="8"/>
      <c r="G33" s="8"/>
      <c r="H33" s="8"/>
      <c r="I33" s="8"/>
      <c r="J33" s="8"/>
      <c r="K33" s="8"/>
      <c r="L33" s="8"/>
      <c r="M33" s="8"/>
      <c r="N33" s="8"/>
      <c r="O33" s="8"/>
      <c r="P33" s="8"/>
      <c r="Q33" s="8"/>
      <c r="R33" s="8"/>
      <c r="S33" s="8"/>
      <c r="T33" s="8"/>
      <c r="U33" s="8"/>
      <c r="V33" s="8"/>
      <c r="W33" s="8"/>
      <c r="X33" s="8"/>
      <c r="Y33" s="8"/>
      <c r="Z33" s="8"/>
      <c r="AA33" s="8"/>
      <c r="AB33" s="8"/>
      <c r="AC33" s="8"/>
      <c r="AD33" s="8"/>
      <c r="AE33" s="8"/>
    </row>
    <row r="34" spans="1:31" x14ac:dyDescent="0.25">
      <c r="A34" s="8"/>
      <c r="E34" s="8"/>
      <c r="F34" s="8"/>
      <c r="G34" s="8"/>
      <c r="H34" s="8"/>
      <c r="I34" s="8"/>
      <c r="J34" s="8"/>
      <c r="K34" s="8"/>
      <c r="L34" s="8"/>
      <c r="M34" s="8"/>
      <c r="N34" s="8"/>
      <c r="O34" s="8"/>
      <c r="P34" s="8"/>
      <c r="Q34" s="8"/>
      <c r="R34" s="8"/>
      <c r="S34" s="8"/>
      <c r="T34" s="8"/>
      <c r="U34" s="8"/>
      <c r="V34" s="8"/>
      <c r="W34" s="8"/>
      <c r="X34" s="8"/>
      <c r="Y34" s="8"/>
      <c r="Z34" s="8"/>
      <c r="AA34" s="8"/>
      <c r="AB34" s="8"/>
      <c r="AC34" s="8"/>
      <c r="AD34" s="8"/>
      <c r="AE34" s="8"/>
    </row>
    <row r="35" spans="1:31" x14ac:dyDescent="0.25">
      <c r="A35" s="8"/>
    </row>
    <row r="36" spans="1:31" x14ac:dyDescent="0.25">
      <c r="A36" s="8"/>
    </row>
    <row r="37" spans="1:31" x14ac:dyDescent="0.25">
      <c r="A37" s="8"/>
    </row>
    <row r="38" spans="1:31" x14ac:dyDescent="0.25">
      <c r="A38" s="8"/>
    </row>
    <row r="39" spans="1:31" x14ac:dyDescent="0.25">
      <c r="A39" s="8"/>
    </row>
    <row r="40" spans="1:31" x14ac:dyDescent="0.25">
      <c r="A40" s="8"/>
    </row>
    <row r="41" spans="1:31" x14ac:dyDescent="0.25">
      <c r="A41" s="8"/>
    </row>
    <row r="42" spans="1:31" x14ac:dyDescent="0.25">
      <c r="A42" s="8"/>
    </row>
    <row r="43" spans="1:31" x14ac:dyDescent="0.25">
      <c r="A43" s="8"/>
    </row>
    <row r="44" spans="1:31" x14ac:dyDescent="0.25">
      <c r="A44" s="8"/>
    </row>
    <row r="45" spans="1:31" x14ac:dyDescent="0.25">
      <c r="A45" s="8"/>
    </row>
    <row r="46" spans="1:31" x14ac:dyDescent="0.25">
      <c r="A46" s="8"/>
    </row>
    <row r="47" spans="1:31" x14ac:dyDescent="0.25">
      <c r="A47" s="8"/>
    </row>
    <row r="48" spans="1:31" x14ac:dyDescent="0.25">
      <c r="A48" s="8"/>
    </row>
    <row r="49" spans="1:1" x14ac:dyDescent="0.25">
      <c r="A49" s="8"/>
    </row>
    <row r="50" spans="1:1" x14ac:dyDescent="0.25">
      <c r="A50" s="8"/>
    </row>
    <row r="51" spans="1:1" x14ac:dyDescent="0.25">
      <c r="A51" s="8"/>
    </row>
    <row r="52" spans="1:1" x14ac:dyDescent="0.25">
      <c r="A52" s="8"/>
    </row>
    <row r="53" spans="1:1" x14ac:dyDescent="0.25">
      <c r="A53" s="8"/>
    </row>
    <row r="54" spans="1:1" x14ac:dyDescent="0.25">
      <c r="A54" s="8"/>
    </row>
    <row r="55" spans="1:1" x14ac:dyDescent="0.25">
      <c r="A55" s="8"/>
    </row>
  </sheetData>
  <mergeCells count="1">
    <mergeCell ref="B1:D1"/>
  </mergeCell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B7C3AE-D95F-4332-9BF1-4964192BC033}">
  <sheetPr>
    <tabColor theme="6" tint="-0.249977111117893"/>
  </sheetPr>
  <dimension ref="A1:W231"/>
  <sheetViews>
    <sheetView topLeftCell="A11" zoomScale="80" zoomScaleNormal="80" workbookViewId="0">
      <selection activeCell="B22" sqref="B22:B27"/>
    </sheetView>
  </sheetViews>
  <sheetFormatPr baseColWidth="10" defaultColWidth="11.42578125" defaultRowHeight="15" x14ac:dyDescent="0.25"/>
  <cols>
    <col min="2" max="2" width="40.42578125" customWidth="1"/>
    <col min="3" max="3" width="159.42578125" customWidth="1"/>
    <col min="4" max="5" width="47" customWidth="1"/>
    <col min="6" max="6" width="135" bestFit="1" customWidth="1"/>
    <col min="7" max="7" width="144.7109375" bestFit="1" customWidth="1"/>
  </cols>
  <sheetData>
    <row r="1" spans="1:23" ht="33.75" x14ac:dyDescent="0.25">
      <c r="A1" s="8"/>
      <c r="B1" s="344" t="s">
        <v>262</v>
      </c>
      <c r="C1" s="344"/>
      <c r="D1" s="31"/>
      <c r="E1" s="31"/>
      <c r="F1" s="33"/>
      <c r="G1" s="8"/>
      <c r="H1" s="8"/>
      <c r="I1" s="8"/>
      <c r="J1" s="8"/>
      <c r="K1" s="8"/>
      <c r="L1" s="8"/>
      <c r="M1" s="8"/>
      <c r="N1" s="8"/>
      <c r="O1" s="8"/>
      <c r="P1" s="8"/>
      <c r="Q1" s="8"/>
      <c r="R1" s="8"/>
      <c r="S1" s="8"/>
      <c r="T1" s="8"/>
      <c r="U1" s="8"/>
      <c r="V1" s="8"/>
      <c r="W1" s="8"/>
    </row>
    <row r="2" spans="1:23" x14ac:dyDescent="0.25">
      <c r="A2" s="8"/>
      <c r="B2" s="8"/>
      <c r="C2" s="8"/>
      <c r="D2" s="8"/>
      <c r="E2" s="8"/>
      <c r="F2" s="8"/>
      <c r="G2" s="8"/>
      <c r="H2" s="8"/>
      <c r="I2" s="8"/>
      <c r="J2" s="8"/>
      <c r="K2" s="8"/>
      <c r="L2" s="8"/>
      <c r="M2" s="8"/>
      <c r="N2" s="8"/>
      <c r="O2" s="8"/>
      <c r="P2" s="8"/>
      <c r="Q2" s="8"/>
      <c r="R2" s="8"/>
      <c r="S2" s="8"/>
      <c r="T2" s="8"/>
      <c r="U2" s="8"/>
      <c r="V2" s="8"/>
      <c r="W2" s="8"/>
    </row>
    <row r="3" spans="1:23" ht="33.75" x14ac:dyDescent="0.25">
      <c r="A3" s="23" t="s">
        <v>263</v>
      </c>
      <c r="C3" s="34" t="s">
        <v>264</v>
      </c>
      <c r="D3" s="58"/>
      <c r="E3" s="58"/>
      <c r="F3" s="35"/>
      <c r="G3" s="8"/>
      <c r="H3" s="8"/>
      <c r="I3" s="8"/>
      <c r="J3" s="8"/>
      <c r="K3" s="8"/>
      <c r="L3" s="8"/>
      <c r="M3" s="8"/>
      <c r="N3" s="8"/>
      <c r="O3" s="8"/>
      <c r="P3" s="8"/>
      <c r="Q3" s="8"/>
      <c r="R3" s="8"/>
      <c r="S3" s="8"/>
      <c r="T3" s="8"/>
      <c r="U3" s="8"/>
      <c r="V3" s="8"/>
      <c r="W3" s="8"/>
    </row>
    <row r="4" spans="1:23" ht="33.75" x14ac:dyDescent="0.25">
      <c r="A4" s="23" t="s">
        <v>265</v>
      </c>
      <c r="B4" s="345" t="s">
        <v>266</v>
      </c>
      <c r="C4" s="36" t="s">
        <v>267</v>
      </c>
      <c r="D4" s="57"/>
      <c r="E4" s="57"/>
      <c r="F4" s="35"/>
      <c r="G4" s="8"/>
      <c r="H4" s="8"/>
      <c r="I4" s="8"/>
      <c r="J4" s="8"/>
      <c r="K4" s="8"/>
      <c r="L4" s="8"/>
      <c r="M4" s="8"/>
      <c r="N4" s="8"/>
      <c r="O4" s="8"/>
      <c r="P4" s="8"/>
      <c r="Q4" s="8"/>
      <c r="R4" s="8"/>
      <c r="S4" s="8"/>
      <c r="T4" s="8"/>
      <c r="U4" s="8"/>
      <c r="V4" s="8"/>
      <c r="W4" s="8"/>
    </row>
    <row r="5" spans="1:23" ht="33.75" x14ac:dyDescent="0.25">
      <c r="A5" s="23" t="s">
        <v>149</v>
      </c>
      <c r="B5" s="345"/>
      <c r="C5" s="37" t="s">
        <v>268</v>
      </c>
      <c r="D5" s="57"/>
      <c r="E5" s="57"/>
      <c r="F5" s="35"/>
      <c r="G5" s="8"/>
      <c r="H5" s="8"/>
      <c r="I5" s="8"/>
      <c r="J5" s="8"/>
      <c r="K5" s="8"/>
      <c r="L5" s="8"/>
      <c r="M5" s="8"/>
      <c r="N5" s="8"/>
      <c r="O5" s="8"/>
      <c r="P5" s="8"/>
      <c r="Q5" s="8"/>
      <c r="R5" s="8"/>
      <c r="S5" s="8"/>
      <c r="T5" s="8"/>
      <c r="U5" s="8"/>
      <c r="V5" s="8"/>
      <c r="W5" s="8"/>
    </row>
    <row r="6" spans="1:23" ht="33.75" x14ac:dyDescent="0.25">
      <c r="A6" s="23" t="s">
        <v>128</v>
      </c>
      <c r="B6" s="345"/>
      <c r="C6" s="37" t="s">
        <v>269</v>
      </c>
      <c r="D6" s="57"/>
      <c r="E6" s="57"/>
      <c r="F6" s="35"/>
      <c r="G6" s="8"/>
      <c r="H6" s="8"/>
      <c r="I6" s="8"/>
      <c r="J6" s="8"/>
      <c r="K6" s="8"/>
      <c r="L6" s="8"/>
      <c r="M6" s="8"/>
      <c r="N6" s="8"/>
      <c r="O6" s="8"/>
      <c r="P6" s="8"/>
      <c r="Q6" s="8"/>
      <c r="R6" s="8"/>
      <c r="S6" s="8"/>
      <c r="T6" s="8"/>
      <c r="U6" s="8"/>
      <c r="V6" s="8"/>
      <c r="W6" s="8"/>
    </row>
    <row r="7" spans="1:23" ht="33.75" x14ac:dyDescent="0.25">
      <c r="A7" s="23" t="s">
        <v>270</v>
      </c>
      <c r="B7" s="345"/>
      <c r="C7" s="37" t="s">
        <v>271</v>
      </c>
      <c r="D7" s="57"/>
      <c r="E7" s="57"/>
      <c r="F7" s="35"/>
      <c r="G7" s="8"/>
      <c r="H7" s="8"/>
      <c r="I7" s="8"/>
      <c r="J7" s="8"/>
      <c r="K7" s="8"/>
      <c r="L7" s="8"/>
      <c r="M7" s="8"/>
      <c r="N7" s="8"/>
      <c r="O7" s="8"/>
      <c r="P7" s="8"/>
      <c r="Q7" s="8"/>
      <c r="R7" s="8"/>
      <c r="S7" s="8"/>
      <c r="T7" s="8"/>
      <c r="U7" s="8"/>
      <c r="V7" s="8"/>
      <c r="W7" s="8"/>
    </row>
    <row r="8" spans="1:23" ht="36" x14ac:dyDescent="0.25">
      <c r="A8" s="23"/>
      <c r="B8" s="345"/>
      <c r="C8" s="37" t="s">
        <v>272</v>
      </c>
      <c r="D8" s="57"/>
      <c r="E8" s="57"/>
      <c r="F8" s="38"/>
      <c r="G8" s="8"/>
      <c r="H8" s="8"/>
      <c r="I8" s="8"/>
      <c r="J8" s="8"/>
      <c r="K8" s="8"/>
      <c r="L8" s="8"/>
      <c r="M8" s="8"/>
      <c r="N8" s="8"/>
      <c r="O8" s="8"/>
      <c r="P8" s="8"/>
      <c r="Q8" s="8"/>
      <c r="R8" s="8"/>
      <c r="S8" s="8"/>
      <c r="T8" s="8"/>
      <c r="U8" s="8"/>
      <c r="V8" s="8"/>
      <c r="W8" s="8"/>
    </row>
    <row r="9" spans="1:23" ht="18" x14ac:dyDescent="0.25">
      <c r="A9" s="23"/>
      <c r="B9" s="345"/>
      <c r="C9" s="39" t="s">
        <v>273</v>
      </c>
      <c r="D9" s="57"/>
      <c r="E9" s="57"/>
      <c r="F9" s="24"/>
      <c r="G9" s="8"/>
      <c r="H9" s="8"/>
      <c r="I9" s="8"/>
      <c r="J9" s="8"/>
      <c r="K9" s="8"/>
      <c r="L9" s="8"/>
      <c r="M9" s="8"/>
      <c r="N9" s="8"/>
      <c r="O9" s="8"/>
      <c r="P9" s="8"/>
      <c r="Q9" s="8"/>
      <c r="R9" s="8"/>
      <c r="S9" s="8"/>
      <c r="T9" s="8"/>
      <c r="U9" s="8"/>
      <c r="V9" s="8"/>
      <c r="W9" s="8"/>
    </row>
    <row r="10" spans="1:23" ht="33.75" customHeight="1" x14ac:dyDescent="0.25">
      <c r="A10" s="23"/>
      <c r="B10" s="346" t="s">
        <v>274</v>
      </c>
      <c r="C10" s="40" t="s">
        <v>275</v>
      </c>
      <c r="D10" s="57"/>
      <c r="E10" s="57"/>
      <c r="F10" s="23" t="s">
        <v>276</v>
      </c>
      <c r="G10" s="8"/>
      <c r="H10" s="8"/>
      <c r="I10" s="8"/>
      <c r="J10" s="8"/>
      <c r="K10" s="8"/>
      <c r="L10" s="8"/>
      <c r="M10" s="8"/>
      <c r="N10" s="8"/>
      <c r="O10" s="8"/>
      <c r="P10" s="8"/>
      <c r="Q10" s="8"/>
      <c r="R10" s="8"/>
      <c r="S10" s="8"/>
      <c r="T10" s="8"/>
      <c r="U10" s="8"/>
      <c r="V10" s="8"/>
      <c r="W10" s="8"/>
    </row>
    <row r="11" spans="1:23" ht="36" x14ac:dyDescent="0.25">
      <c r="A11" s="23"/>
      <c r="B11" s="346"/>
      <c r="C11" s="41" t="s">
        <v>277</v>
      </c>
      <c r="D11" s="57"/>
      <c r="E11" s="57"/>
      <c r="F11" s="23" t="s">
        <v>278</v>
      </c>
      <c r="G11" s="8"/>
      <c r="H11" s="8"/>
      <c r="I11" s="8"/>
      <c r="J11" s="8"/>
      <c r="K11" s="8"/>
      <c r="L11" s="8"/>
      <c r="M11" s="8"/>
      <c r="N11" s="8"/>
      <c r="O11" s="8"/>
      <c r="P11" s="8"/>
      <c r="Q11" s="8"/>
      <c r="R11" s="8"/>
      <c r="S11" s="8"/>
      <c r="T11" s="8"/>
      <c r="U11" s="8"/>
      <c r="V11" s="8"/>
      <c r="W11" s="8"/>
    </row>
    <row r="12" spans="1:23" ht="18" x14ac:dyDescent="0.25">
      <c r="A12" s="23"/>
      <c r="B12" s="346"/>
      <c r="C12" s="41" t="s">
        <v>279</v>
      </c>
      <c r="D12" s="57"/>
      <c r="E12" s="57"/>
      <c r="F12" s="23" t="s">
        <v>280</v>
      </c>
      <c r="G12" s="8"/>
      <c r="H12" s="8"/>
      <c r="I12" s="8"/>
      <c r="J12" s="8"/>
      <c r="K12" s="8"/>
      <c r="L12" s="8"/>
      <c r="M12" s="8"/>
      <c r="N12" s="8"/>
      <c r="O12" s="8"/>
      <c r="P12" s="8"/>
      <c r="Q12" s="8"/>
      <c r="R12" s="8"/>
      <c r="S12" s="8"/>
      <c r="T12" s="8"/>
      <c r="U12" s="8"/>
      <c r="V12" s="8"/>
      <c r="W12" s="8"/>
    </row>
    <row r="13" spans="1:23" ht="18" x14ac:dyDescent="0.25">
      <c r="A13" s="23"/>
      <c r="B13" s="346"/>
      <c r="C13" s="41" t="s">
        <v>281</v>
      </c>
      <c r="D13" s="57"/>
      <c r="E13" s="57"/>
      <c r="F13" s="23" t="s">
        <v>282</v>
      </c>
      <c r="G13" s="8"/>
      <c r="H13" s="8"/>
      <c r="I13" s="8"/>
      <c r="J13" s="8"/>
      <c r="K13" s="8"/>
      <c r="L13" s="8"/>
      <c r="M13" s="8"/>
      <c r="N13" s="8"/>
      <c r="O13" s="8"/>
      <c r="P13" s="8"/>
      <c r="Q13" s="8"/>
      <c r="R13" s="8"/>
      <c r="S13" s="8"/>
      <c r="T13" s="8"/>
      <c r="U13" s="8"/>
      <c r="V13" s="8"/>
      <c r="W13" s="8"/>
    </row>
    <row r="14" spans="1:23" ht="36" x14ac:dyDescent="0.25">
      <c r="A14" s="23"/>
      <c r="B14" s="346"/>
      <c r="C14" s="41" t="s">
        <v>283</v>
      </c>
      <c r="D14" s="57"/>
      <c r="E14" s="57"/>
      <c r="F14" s="23" t="s">
        <v>284</v>
      </c>
      <c r="G14" s="8"/>
      <c r="H14" s="8"/>
      <c r="I14" s="8"/>
      <c r="J14" s="8"/>
      <c r="K14" s="8"/>
      <c r="L14" s="8"/>
      <c r="M14" s="8"/>
      <c r="N14" s="8"/>
      <c r="O14" s="8"/>
      <c r="P14" s="8"/>
      <c r="Q14" s="8"/>
      <c r="R14" s="8"/>
      <c r="S14" s="8"/>
      <c r="T14" s="8"/>
      <c r="U14" s="8"/>
      <c r="V14" s="8"/>
      <c r="W14" s="8"/>
    </row>
    <row r="15" spans="1:23" ht="36" x14ac:dyDescent="0.25">
      <c r="A15" s="23"/>
      <c r="B15" s="346"/>
      <c r="C15" s="42" t="s">
        <v>285</v>
      </c>
      <c r="D15" s="57"/>
      <c r="E15" s="57"/>
      <c r="F15" s="23"/>
      <c r="G15" s="8"/>
      <c r="H15" s="8"/>
      <c r="I15" s="8"/>
      <c r="J15" s="8"/>
      <c r="K15" s="8"/>
      <c r="L15" s="8"/>
      <c r="M15" s="8"/>
      <c r="N15" s="8"/>
      <c r="O15" s="8"/>
      <c r="P15" s="8"/>
      <c r="Q15" s="8"/>
    </row>
    <row r="16" spans="1:23" ht="36" x14ac:dyDescent="0.25">
      <c r="A16" s="23"/>
      <c r="B16" s="347" t="s">
        <v>286</v>
      </c>
      <c r="C16" s="40" t="s">
        <v>287</v>
      </c>
      <c r="D16" s="57"/>
      <c r="E16" s="57"/>
      <c r="F16" s="23"/>
      <c r="G16" s="8"/>
      <c r="H16" s="8"/>
      <c r="I16" s="8"/>
      <c r="J16" s="8"/>
      <c r="K16" s="8"/>
      <c r="L16" s="8"/>
      <c r="M16" s="8"/>
      <c r="N16" s="8"/>
      <c r="O16" s="8"/>
      <c r="P16" s="8"/>
      <c r="Q16" s="8"/>
    </row>
    <row r="17" spans="1:17" ht="36" x14ac:dyDescent="0.25">
      <c r="A17" s="23"/>
      <c r="B17" s="347"/>
      <c r="C17" s="41" t="s">
        <v>288</v>
      </c>
      <c r="D17" s="57"/>
      <c r="E17" s="57"/>
      <c r="F17" s="25"/>
      <c r="G17" s="8"/>
      <c r="H17" s="8"/>
      <c r="I17" s="8"/>
      <c r="J17" s="8"/>
      <c r="K17" s="8"/>
      <c r="L17" s="8"/>
      <c r="M17" s="8"/>
      <c r="N17" s="8"/>
      <c r="O17" s="8"/>
      <c r="P17" s="8"/>
      <c r="Q17" s="8"/>
    </row>
    <row r="18" spans="1:17" ht="36" x14ac:dyDescent="0.25">
      <c r="A18" s="23"/>
      <c r="B18" s="347"/>
      <c r="C18" s="41" t="s">
        <v>289</v>
      </c>
      <c r="D18" s="57"/>
      <c r="E18" s="57"/>
      <c r="F18" s="25"/>
      <c r="G18" s="8"/>
      <c r="H18" s="8"/>
      <c r="I18" s="8"/>
      <c r="J18" s="8"/>
      <c r="K18" s="8"/>
      <c r="L18" s="8"/>
      <c r="M18" s="8"/>
      <c r="N18" s="8"/>
      <c r="O18" s="8"/>
      <c r="P18" s="8"/>
      <c r="Q18" s="8"/>
    </row>
    <row r="19" spans="1:17" ht="18" x14ac:dyDescent="0.25">
      <c r="A19" s="23"/>
      <c r="B19" s="347"/>
      <c r="C19" s="41" t="s">
        <v>290</v>
      </c>
      <c r="D19" s="57"/>
      <c r="E19" s="57"/>
      <c r="F19" s="25"/>
      <c r="G19" s="8"/>
      <c r="H19" s="8"/>
      <c r="I19" s="8"/>
      <c r="J19" s="8"/>
      <c r="K19" s="8"/>
      <c r="L19" s="8"/>
      <c r="M19" s="8"/>
      <c r="N19" s="8"/>
      <c r="O19" s="8"/>
      <c r="P19" s="8"/>
      <c r="Q19" s="8"/>
    </row>
    <row r="20" spans="1:17" ht="36" x14ac:dyDescent="0.25">
      <c r="A20" s="23"/>
      <c r="B20" s="347"/>
      <c r="C20" s="41" t="s">
        <v>291</v>
      </c>
      <c r="D20" s="57"/>
      <c r="E20" s="57"/>
      <c r="F20" s="25"/>
      <c r="G20" s="8"/>
      <c r="H20" s="8"/>
      <c r="I20" s="8"/>
      <c r="J20" s="8"/>
      <c r="K20" s="8"/>
      <c r="L20" s="8"/>
      <c r="M20" s="8"/>
      <c r="N20" s="8"/>
      <c r="O20" s="8"/>
      <c r="P20" s="8"/>
      <c r="Q20" s="8"/>
    </row>
    <row r="21" spans="1:17" ht="36" x14ac:dyDescent="0.25">
      <c r="A21" s="23"/>
      <c r="B21" s="347"/>
      <c r="C21" s="42" t="s">
        <v>292</v>
      </c>
      <c r="D21" s="57"/>
      <c r="E21" s="57"/>
      <c r="F21" s="43"/>
      <c r="G21" s="8"/>
      <c r="H21" s="8"/>
      <c r="I21" s="8"/>
      <c r="J21" s="8"/>
      <c r="K21" s="8"/>
      <c r="L21" s="8"/>
      <c r="M21" s="8"/>
      <c r="N21" s="8"/>
      <c r="O21" s="8"/>
      <c r="P21" s="8"/>
      <c r="Q21" s="8"/>
    </row>
    <row r="22" spans="1:17" ht="36" x14ac:dyDescent="0.25">
      <c r="A22" s="23"/>
      <c r="B22" s="348" t="s">
        <v>293</v>
      </c>
      <c r="C22" s="40" t="s">
        <v>294</v>
      </c>
      <c r="D22" s="57"/>
      <c r="E22" s="57"/>
      <c r="F22" s="43"/>
      <c r="G22" s="8"/>
      <c r="H22" s="8"/>
      <c r="I22" s="8"/>
      <c r="J22" s="8"/>
      <c r="K22" s="8"/>
      <c r="L22" s="8"/>
      <c r="M22" s="8"/>
      <c r="N22" s="8"/>
      <c r="O22" s="8"/>
      <c r="P22" s="8"/>
      <c r="Q22" s="8"/>
    </row>
    <row r="23" spans="1:17" ht="36" x14ac:dyDescent="0.25">
      <c r="A23" s="23"/>
      <c r="B23" s="348"/>
      <c r="C23" s="41" t="s">
        <v>295</v>
      </c>
      <c r="D23" s="57"/>
      <c r="E23" s="57"/>
      <c r="F23" s="43"/>
      <c r="G23" s="8"/>
      <c r="H23" s="8"/>
      <c r="I23" s="8"/>
      <c r="J23" s="8"/>
      <c r="K23" s="8"/>
      <c r="L23" s="8"/>
      <c r="M23" s="8"/>
      <c r="N23" s="8"/>
      <c r="O23" s="8"/>
      <c r="P23" s="8"/>
      <c r="Q23" s="8"/>
    </row>
    <row r="24" spans="1:17" ht="36" x14ac:dyDescent="0.25">
      <c r="A24" s="23"/>
      <c r="B24" s="348"/>
      <c r="C24" s="41" t="s">
        <v>296</v>
      </c>
      <c r="D24" s="57"/>
      <c r="E24" s="57"/>
      <c r="F24" s="43"/>
      <c r="G24" s="8"/>
      <c r="H24" s="8"/>
      <c r="I24" s="8"/>
      <c r="J24" s="8"/>
      <c r="K24" s="8"/>
      <c r="L24" s="8"/>
      <c r="M24" s="8"/>
      <c r="N24" s="8"/>
      <c r="O24" s="8"/>
      <c r="P24" s="8"/>
      <c r="Q24" s="8"/>
    </row>
    <row r="25" spans="1:17" ht="20.25" x14ac:dyDescent="0.25">
      <c r="A25" s="23"/>
      <c r="B25" s="348"/>
      <c r="C25" s="41" t="s">
        <v>297</v>
      </c>
      <c r="D25" s="57"/>
      <c r="E25" s="57"/>
      <c r="F25" s="43"/>
      <c r="G25" s="8"/>
      <c r="H25" s="8"/>
      <c r="I25" s="8"/>
      <c r="J25" s="8"/>
      <c r="K25" s="8"/>
      <c r="L25" s="8"/>
      <c r="M25" s="8"/>
      <c r="N25" s="8"/>
      <c r="O25" s="8"/>
      <c r="P25" s="8"/>
      <c r="Q25" s="8"/>
    </row>
    <row r="26" spans="1:17" ht="36" x14ac:dyDescent="0.25">
      <c r="A26" s="23"/>
      <c r="B26" s="348"/>
      <c r="C26" s="41" t="s">
        <v>298</v>
      </c>
      <c r="D26" s="57"/>
      <c r="E26" s="57"/>
      <c r="F26" s="43"/>
      <c r="G26" s="8"/>
      <c r="H26" s="8"/>
      <c r="I26" s="8"/>
      <c r="J26" s="8"/>
      <c r="K26" s="8"/>
      <c r="L26" s="8"/>
      <c r="M26" s="8"/>
      <c r="N26" s="8"/>
      <c r="O26" s="8"/>
      <c r="P26" s="8"/>
      <c r="Q26" s="8"/>
    </row>
    <row r="27" spans="1:17" ht="36" x14ac:dyDescent="0.25">
      <c r="A27" s="23"/>
      <c r="B27" s="348"/>
      <c r="C27" s="42" t="s">
        <v>299</v>
      </c>
      <c r="D27" s="57"/>
      <c r="E27" s="57"/>
      <c r="F27" s="43"/>
      <c r="G27" s="8"/>
      <c r="H27" s="8"/>
      <c r="I27" s="8"/>
      <c r="J27" s="8"/>
      <c r="K27" s="8"/>
      <c r="L27" s="8"/>
      <c r="M27" s="8"/>
      <c r="N27" s="8"/>
      <c r="O27" s="8"/>
      <c r="P27" s="8"/>
      <c r="Q27" s="8"/>
    </row>
    <row r="28" spans="1:17" ht="36" x14ac:dyDescent="0.25">
      <c r="A28" s="23"/>
      <c r="B28" s="343" t="s">
        <v>300</v>
      </c>
      <c r="C28" s="40" t="s">
        <v>301</v>
      </c>
      <c r="D28" s="57"/>
      <c r="E28" s="57"/>
      <c r="F28" s="43"/>
      <c r="G28" s="8"/>
      <c r="H28" s="8"/>
      <c r="I28" s="8"/>
      <c r="J28" s="8"/>
      <c r="K28" s="8"/>
      <c r="L28" s="8"/>
      <c r="M28" s="8"/>
      <c r="N28" s="8"/>
      <c r="O28" s="8"/>
      <c r="P28" s="8"/>
      <c r="Q28" s="8"/>
    </row>
    <row r="29" spans="1:17" ht="20.25" x14ac:dyDescent="0.25">
      <c r="A29" s="23"/>
      <c r="B29" s="343"/>
      <c r="C29" s="41" t="s">
        <v>302</v>
      </c>
      <c r="D29" s="57"/>
      <c r="E29" s="57"/>
      <c r="F29" s="43"/>
      <c r="G29" s="8"/>
      <c r="H29" s="8"/>
      <c r="I29" s="8"/>
      <c r="J29" s="8"/>
      <c r="K29" s="8"/>
      <c r="L29" s="8"/>
      <c r="M29" s="8"/>
      <c r="N29" s="8"/>
      <c r="O29" s="8"/>
      <c r="P29" s="8"/>
      <c r="Q29" s="8"/>
    </row>
    <row r="30" spans="1:17" ht="20.25" x14ac:dyDescent="0.25">
      <c r="A30" s="23"/>
      <c r="B30" s="343"/>
      <c r="C30" s="41" t="s">
        <v>303</v>
      </c>
      <c r="D30" s="57"/>
      <c r="E30" s="57"/>
      <c r="F30" s="43"/>
      <c r="G30" s="8"/>
      <c r="H30" s="8"/>
      <c r="I30" s="8"/>
      <c r="J30" s="8"/>
      <c r="K30" s="8"/>
      <c r="L30" s="8"/>
      <c r="M30" s="8"/>
      <c r="N30" s="8"/>
      <c r="O30" s="8"/>
      <c r="P30" s="8"/>
      <c r="Q30" s="8"/>
    </row>
    <row r="31" spans="1:17" ht="36" x14ac:dyDescent="0.25">
      <c r="A31" s="23"/>
      <c r="B31" s="343"/>
      <c r="C31" s="41" t="s">
        <v>304</v>
      </c>
      <c r="D31" s="57"/>
      <c r="E31" s="57"/>
      <c r="F31" s="43"/>
      <c r="G31" s="8"/>
      <c r="H31" s="8"/>
      <c r="I31" s="8"/>
      <c r="J31" s="8"/>
      <c r="K31" s="8"/>
      <c r="L31" s="8"/>
      <c r="M31" s="8"/>
      <c r="N31" s="8"/>
      <c r="O31" s="8"/>
      <c r="P31" s="8"/>
      <c r="Q31" s="8"/>
    </row>
    <row r="32" spans="1:17" ht="36" x14ac:dyDescent="0.25">
      <c r="A32" s="23"/>
      <c r="B32" s="343"/>
      <c r="C32" s="41" t="s">
        <v>305</v>
      </c>
      <c r="D32" s="57"/>
      <c r="E32" s="57"/>
      <c r="F32" s="43"/>
      <c r="G32" s="8"/>
      <c r="H32" s="8"/>
      <c r="I32" s="8"/>
      <c r="J32" s="8"/>
      <c r="K32" s="8"/>
      <c r="L32" s="8"/>
      <c r="M32" s="8"/>
      <c r="N32" s="8"/>
      <c r="O32" s="8"/>
      <c r="P32" s="8"/>
      <c r="Q32" s="8"/>
    </row>
    <row r="33" spans="1:17" ht="36" x14ac:dyDescent="0.25">
      <c r="A33" s="23"/>
      <c r="B33" s="343"/>
      <c r="C33" s="42" t="s">
        <v>306</v>
      </c>
      <c r="D33" s="57"/>
      <c r="E33" s="57"/>
      <c r="F33" s="43"/>
      <c r="G33" s="8"/>
      <c r="H33" s="8"/>
      <c r="I33" s="8"/>
      <c r="J33" s="8"/>
      <c r="K33" s="8"/>
      <c r="L33" s="8"/>
      <c r="M33" s="8"/>
      <c r="N33" s="8"/>
      <c r="O33" s="8"/>
      <c r="P33" s="8"/>
      <c r="Q33" s="8"/>
    </row>
    <row r="34" spans="1:17" ht="20.25" x14ac:dyDescent="0.25">
      <c r="A34" s="23"/>
      <c r="B34" s="23"/>
      <c r="C34" s="43"/>
      <c r="D34" s="43"/>
      <c r="E34" s="43"/>
      <c r="F34" s="43"/>
      <c r="G34" s="8"/>
      <c r="H34" s="8"/>
      <c r="I34" s="8"/>
      <c r="J34" s="8"/>
      <c r="K34" s="8"/>
      <c r="L34" s="8"/>
      <c r="M34" s="8"/>
      <c r="N34" s="8"/>
      <c r="O34" s="8"/>
      <c r="P34" s="8"/>
      <c r="Q34" s="8"/>
    </row>
    <row r="35" spans="1:17" ht="20.25" x14ac:dyDescent="0.25">
      <c r="A35" s="23"/>
      <c r="B35" s="23"/>
      <c r="C35" s="43"/>
      <c r="D35" s="43"/>
      <c r="E35" s="43"/>
      <c r="F35" s="43"/>
      <c r="G35" s="8"/>
      <c r="H35" s="8"/>
      <c r="I35" s="8"/>
      <c r="J35" s="8"/>
      <c r="K35" s="8"/>
      <c r="L35" s="8"/>
      <c r="M35" s="8"/>
      <c r="N35" s="8"/>
      <c r="O35" s="8"/>
      <c r="P35" s="8"/>
      <c r="Q35" s="8"/>
    </row>
    <row r="36" spans="1:17" ht="20.25" x14ac:dyDescent="0.25">
      <c r="A36" s="23"/>
      <c r="B36" s="23"/>
      <c r="C36" s="43"/>
      <c r="D36" s="43"/>
      <c r="E36" s="43"/>
      <c r="F36" s="43"/>
      <c r="G36" s="8"/>
      <c r="H36" s="8"/>
      <c r="I36" s="8"/>
      <c r="J36" s="8"/>
      <c r="K36" s="8"/>
      <c r="L36" s="8"/>
      <c r="M36" s="8"/>
      <c r="N36" s="8"/>
      <c r="O36" s="8"/>
      <c r="P36" s="8"/>
      <c r="Q36" s="8"/>
    </row>
    <row r="37" spans="1:17" ht="20.25" x14ac:dyDescent="0.25">
      <c r="A37" s="23"/>
      <c r="B37" s="23"/>
      <c r="C37" s="43"/>
      <c r="D37" s="43"/>
      <c r="E37" s="43"/>
      <c r="F37" s="43"/>
      <c r="G37" s="8"/>
      <c r="H37" s="8"/>
      <c r="I37" s="8"/>
      <c r="J37" s="8"/>
      <c r="K37" s="8"/>
      <c r="L37" s="8"/>
      <c r="M37" s="8"/>
      <c r="N37" s="8"/>
      <c r="O37" s="8"/>
      <c r="P37" s="8"/>
      <c r="Q37" s="8"/>
    </row>
    <row r="38" spans="1:17" ht="20.25" x14ac:dyDescent="0.25">
      <c r="A38" s="23"/>
      <c r="B38" s="23"/>
      <c r="C38" s="43"/>
      <c r="D38" s="43"/>
      <c r="E38" s="43"/>
      <c r="F38" s="43"/>
      <c r="G38" s="8"/>
      <c r="H38" s="8"/>
      <c r="I38" s="8"/>
      <c r="J38" s="8"/>
      <c r="K38" s="8"/>
      <c r="L38" s="8"/>
      <c r="M38" s="8"/>
      <c r="N38" s="8"/>
      <c r="O38" s="8"/>
      <c r="P38" s="8"/>
      <c r="Q38" s="8"/>
    </row>
    <row r="39" spans="1:17" ht="20.25" x14ac:dyDescent="0.25">
      <c r="A39" s="23"/>
      <c r="B39" s="23"/>
      <c r="C39" s="43"/>
      <c r="D39" s="43"/>
      <c r="E39" s="43"/>
      <c r="F39" s="43"/>
      <c r="G39" s="8"/>
      <c r="H39" s="8"/>
      <c r="I39" s="8"/>
      <c r="J39" s="8"/>
      <c r="K39" s="8"/>
      <c r="L39" s="8"/>
      <c r="M39" s="8"/>
      <c r="N39" s="8"/>
      <c r="O39" s="8"/>
      <c r="P39" s="8"/>
      <c r="Q39" s="8"/>
    </row>
    <row r="40" spans="1:17" ht="20.25" x14ac:dyDescent="0.25">
      <c r="A40" s="23"/>
      <c r="B40" s="23"/>
      <c r="C40" s="43"/>
      <c r="D40" s="43"/>
      <c r="E40" s="43"/>
      <c r="F40" s="43"/>
      <c r="G40" s="8"/>
      <c r="H40" s="8"/>
      <c r="I40" s="8"/>
      <c r="J40" s="8"/>
      <c r="K40" s="8"/>
      <c r="L40" s="8"/>
      <c r="M40" s="8"/>
      <c r="N40" s="8"/>
      <c r="O40" s="8"/>
      <c r="P40" s="8"/>
      <c r="Q40" s="8"/>
    </row>
    <row r="41" spans="1:17" ht="20.25" x14ac:dyDescent="0.25">
      <c r="A41" s="23"/>
      <c r="B41" s="23"/>
      <c r="C41" s="43"/>
      <c r="D41" s="43"/>
      <c r="E41" s="43"/>
      <c r="F41" s="43"/>
      <c r="G41" s="8"/>
      <c r="H41" s="8"/>
      <c r="I41" s="8"/>
      <c r="J41" s="8"/>
      <c r="K41" s="8"/>
      <c r="L41" s="8"/>
      <c r="M41" s="8"/>
      <c r="N41" s="8"/>
      <c r="O41" s="8"/>
      <c r="P41" s="8"/>
      <c r="Q41" s="8"/>
    </row>
    <row r="42" spans="1:17" ht="20.25" x14ac:dyDescent="0.25">
      <c r="A42" s="23"/>
      <c r="B42" s="23"/>
      <c r="C42" s="43"/>
      <c r="D42" s="43"/>
      <c r="E42" s="43"/>
      <c r="F42" s="43"/>
      <c r="G42" s="8"/>
      <c r="H42" s="8"/>
      <c r="I42" s="8"/>
      <c r="J42" s="8"/>
      <c r="K42" s="8"/>
      <c r="L42" s="8"/>
      <c r="M42" s="8"/>
      <c r="N42" s="8"/>
      <c r="O42" s="8"/>
      <c r="P42" s="8"/>
      <c r="Q42" s="8"/>
    </row>
    <row r="43" spans="1:17" ht="20.25" x14ac:dyDescent="0.25">
      <c r="A43" s="23"/>
      <c r="B43" s="23"/>
      <c r="C43" s="43"/>
      <c r="D43" s="43"/>
      <c r="E43" s="43"/>
      <c r="F43" s="43"/>
      <c r="G43" s="8"/>
      <c r="H43" s="8"/>
      <c r="I43" s="8"/>
      <c r="J43" s="8"/>
      <c r="K43" s="8"/>
      <c r="L43" s="8"/>
      <c r="M43" s="8"/>
      <c r="N43" s="8"/>
      <c r="O43" s="8"/>
      <c r="P43" s="8"/>
      <c r="Q43" s="8"/>
    </row>
    <row r="44" spans="1:17" ht="20.25" x14ac:dyDescent="0.25">
      <c r="A44" s="23"/>
      <c r="B44" s="23"/>
      <c r="C44" s="43"/>
      <c r="D44" s="43"/>
      <c r="E44" s="43"/>
      <c r="F44" s="43"/>
      <c r="G44" s="8"/>
      <c r="H44" s="8"/>
      <c r="I44" s="8"/>
      <c r="J44" s="8"/>
      <c r="K44" s="8"/>
      <c r="L44" s="8"/>
      <c r="M44" s="8"/>
      <c r="N44" s="8"/>
      <c r="O44" s="8"/>
      <c r="P44" s="8"/>
      <c r="Q44" s="8"/>
    </row>
    <row r="45" spans="1:17" ht="20.25" x14ac:dyDescent="0.25">
      <c r="A45" s="23"/>
      <c r="B45" s="23"/>
      <c r="C45" s="43"/>
      <c r="D45" s="43"/>
      <c r="E45" s="43"/>
      <c r="F45" s="43"/>
      <c r="G45" s="8"/>
      <c r="H45" s="8"/>
      <c r="I45" s="8"/>
      <c r="J45" s="8"/>
      <c r="K45" s="8"/>
      <c r="L45" s="8"/>
      <c r="M45" s="8"/>
      <c r="N45" s="8"/>
      <c r="O45" s="8"/>
      <c r="P45" s="8"/>
      <c r="Q45" s="8"/>
    </row>
    <row r="46" spans="1:17" ht="20.25" x14ac:dyDescent="0.25">
      <c r="A46" s="23"/>
      <c r="B46" s="23"/>
      <c r="C46" s="43"/>
      <c r="D46" s="43"/>
      <c r="E46" s="43"/>
      <c r="F46" s="43"/>
      <c r="G46" s="8"/>
      <c r="H46" s="8"/>
      <c r="I46" s="8"/>
      <c r="J46" s="8"/>
      <c r="K46" s="8"/>
      <c r="L46" s="8"/>
      <c r="M46" s="8"/>
      <c r="N46" s="8"/>
      <c r="O46" s="8"/>
      <c r="P46" s="8"/>
      <c r="Q46" s="8"/>
    </row>
    <row r="47" spans="1:17" ht="20.25" x14ac:dyDescent="0.25">
      <c r="A47" s="23"/>
      <c r="B47" s="23"/>
      <c r="C47" s="43"/>
      <c r="D47" s="43"/>
      <c r="E47" s="43"/>
      <c r="F47" s="43"/>
      <c r="G47" s="8"/>
      <c r="H47" s="8"/>
      <c r="I47" s="8"/>
      <c r="J47" s="8"/>
      <c r="K47" s="8"/>
      <c r="L47" s="8"/>
      <c r="M47" s="8"/>
      <c r="N47" s="8"/>
      <c r="O47" s="8"/>
      <c r="P47" s="8"/>
      <c r="Q47" s="8"/>
    </row>
    <row r="48" spans="1:17" ht="20.25" x14ac:dyDescent="0.25">
      <c r="A48" s="23"/>
      <c r="B48" s="23"/>
      <c r="C48" s="43"/>
      <c r="D48" s="43"/>
      <c r="E48" s="43"/>
      <c r="F48" s="43"/>
      <c r="G48" s="8"/>
      <c r="H48" s="8"/>
      <c r="I48" s="8"/>
      <c r="J48" s="8"/>
      <c r="K48" s="8"/>
      <c r="L48" s="8"/>
      <c r="M48" s="8"/>
      <c r="N48" s="8"/>
      <c r="O48" s="8"/>
      <c r="P48" s="8"/>
      <c r="Q48" s="8"/>
    </row>
    <row r="49" spans="1:17" ht="20.25" x14ac:dyDescent="0.25">
      <c r="A49" s="23"/>
      <c r="B49" s="23"/>
      <c r="C49" s="43"/>
      <c r="D49" s="43"/>
      <c r="E49" s="43"/>
      <c r="F49" s="43"/>
      <c r="G49" s="8"/>
      <c r="H49" s="8"/>
      <c r="I49" s="8"/>
      <c r="J49" s="8"/>
      <c r="K49" s="8"/>
      <c r="L49" s="8"/>
      <c r="M49" s="8"/>
      <c r="N49" s="8"/>
      <c r="O49" s="8"/>
      <c r="P49" s="8"/>
      <c r="Q49" s="8"/>
    </row>
    <row r="50" spans="1:17" ht="20.25" x14ac:dyDescent="0.25">
      <c r="A50" s="23"/>
      <c r="B50" s="23"/>
      <c r="C50" s="43"/>
      <c r="D50" s="43"/>
      <c r="E50" s="43"/>
      <c r="F50" s="43"/>
      <c r="G50" s="8"/>
      <c r="H50" s="8"/>
      <c r="I50" s="8"/>
      <c r="J50" s="8"/>
      <c r="K50" s="8"/>
      <c r="L50" s="8"/>
      <c r="M50" s="8"/>
      <c r="N50" s="8"/>
      <c r="O50" s="8"/>
      <c r="P50" s="8"/>
      <c r="Q50" s="8"/>
    </row>
    <row r="51" spans="1:17" ht="20.25" x14ac:dyDescent="0.25">
      <c r="A51" s="23"/>
      <c r="B51" s="5"/>
      <c r="C51" s="44"/>
      <c r="D51" s="44"/>
      <c r="E51" s="44"/>
      <c r="F51" s="44"/>
    </row>
    <row r="52" spans="1:17" ht="20.25" x14ac:dyDescent="0.25">
      <c r="A52" s="23"/>
      <c r="B52" s="5"/>
      <c r="C52" s="44"/>
      <c r="D52" s="44"/>
      <c r="E52" s="44"/>
      <c r="F52" s="44"/>
    </row>
    <row r="53" spans="1:17" ht="20.25" x14ac:dyDescent="0.25">
      <c r="A53" s="23"/>
      <c r="B53" s="5"/>
      <c r="C53" s="44"/>
      <c r="D53" s="44"/>
      <c r="E53" s="44"/>
      <c r="F53" s="44"/>
    </row>
    <row r="54" spans="1:17" ht="20.25" x14ac:dyDescent="0.25">
      <c r="A54" s="23"/>
      <c r="B54" s="5"/>
      <c r="C54" s="44"/>
      <c r="D54" s="44"/>
      <c r="E54" s="44"/>
      <c r="F54" s="44"/>
    </row>
    <row r="55" spans="1:17" ht="20.25" x14ac:dyDescent="0.25">
      <c r="A55" s="23"/>
      <c r="B55" s="5"/>
      <c r="C55" s="44"/>
      <c r="D55" s="44"/>
      <c r="E55" s="44"/>
      <c r="F55" s="44"/>
    </row>
    <row r="56" spans="1:17" ht="20.25" x14ac:dyDescent="0.25">
      <c r="A56" s="23"/>
      <c r="B56" s="5"/>
      <c r="C56" s="44"/>
      <c r="D56" s="44"/>
      <c r="E56" s="44"/>
      <c r="F56" s="44"/>
    </row>
    <row r="57" spans="1:17" ht="20.25" x14ac:dyDescent="0.25">
      <c r="A57" s="23"/>
      <c r="B57" s="5"/>
      <c r="C57" s="44"/>
      <c r="D57" s="44"/>
      <c r="E57" s="44"/>
      <c r="F57" s="44"/>
    </row>
    <row r="58" spans="1:17" ht="20.25" x14ac:dyDescent="0.25">
      <c r="A58" s="23"/>
      <c r="B58" s="5"/>
      <c r="C58" s="44"/>
      <c r="D58" s="44"/>
      <c r="E58" s="44"/>
      <c r="F58" s="44"/>
    </row>
    <row r="59" spans="1:17" ht="20.25" x14ac:dyDescent="0.25">
      <c r="A59" s="23"/>
      <c r="B59" s="5"/>
      <c r="C59" s="44"/>
      <c r="D59" s="44"/>
      <c r="E59" s="44"/>
      <c r="F59" s="44"/>
    </row>
    <row r="60" spans="1:17" ht="20.25" x14ac:dyDescent="0.25">
      <c r="A60" s="23"/>
      <c r="B60" s="5"/>
      <c r="C60" s="44"/>
      <c r="D60" s="44"/>
      <c r="E60" s="44"/>
      <c r="F60" s="44"/>
    </row>
    <row r="61" spans="1:17" ht="20.25" x14ac:dyDescent="0.25">
      <c r="A61" s="23"/>
      <c r="B61" s="5"/>
      <c r="C61" s="44"/>
      <c r="D61" s="44"/>
      <c r="E61" s="44"/>
      <c r="F61" s="44"/>
    </row>
    <row r="62" spans="1:17" ht="20.25" x14ac:dyDescent="0.25">
      <c r="A62" s="23"/>
      <c r="B62" s="5"/>
      <c r="C62" s="44"/>
      <c r="D62" s="44"/>
      <c r="E62" s="44"/>
      <c r="F62" s="44"/>
    </row>
    <row r="63" spans="1:17" ht="20.25" x14ac:dyDescent="0.25">
      <c r="A63" s="23"/>
      <c r="B63" s="5"/>
      <c r="C63" s="44"/>
      <c r="D63" s="44"/>
      <c r="E63" s="44"/>
      <c r="F63" s="44"/>
    </row>
    <row r="64" spans="1:17" ht="20.25" x14ac:dyDescent="0.25">
      <c r="A64" s="23"/>
      <c r="B64" s="5"/>
      <c r="C64" s="44"/>
      <c r="D64" s="44"/>
      <c r="E64" s="44"/>
      <c r="F64" s="44"/>
    </row>
    <row r="65" spans="1:6" ht="20.25" x14ac:dyDescent="0.25">
      <c r="A65" s="23"/>
      <c r="B65" s="5"/>
      <c r="C65" s="44"/>
      <c r="D65" s="44"/>
      <c r="E65" s="44"/>
      <c r="F65" s="44"/>
    </row>
    <row r="66" spans="1:6" ht="20.25" x14ac:dyDescent="0.25">
      <c r="A66" s="23"/>
      <c r="B66" s="5"/>
      <c r="C66" s="44"/>
      <c r="D66" s="44"/>
      <c r="E66" s="44"/>
      <c r="F66" s="44"/>
    </row>
    <row r="67" spans="1:6" ht="20.25" x14ac:dyDescent="0.25">
      <c r="A67" s="23"/>
      <c r="B67" s="5"/>
      <c r="C67" s="44"/>
      <c r="D67" s="44"/>
      <c r="E67" s="44"/>
      <c r="F67" s="44"/>
    </row>
    <row r="68" spans="1:6" ht="20.25" x14ac:dyDescent="0.25">
      <c r="A68" s="23"/>
      <c r="B68" s="5"/>
      <c r="C68" s="44"/>
      <c r="D68" s="44"/>
      <c r="E68" s="44"/>
      <c r="F68" s="44"/>
    </row>
    <row r="69" spans="1:6" ht="20.25" x14ac:dyDescent="0.25">
      <c r="A69" s="23"/>
      <c r="B69" s="5"/>
      <c r="C69" s="44"/>
      <c r="D69" s="44"/>
      <c r="E69" s="44"/>
      <c r="F69" s="44"/>
    </row>
    <row r="70" spans="1:6" ht="20.25" x14ac:dyDescent="0.25">
      <c r="A70" s="23"/>
      <c r="B70" s="5"/>
      <c r="C70" s="44"/>
      <c r="D70" s="44"/>
      <c r="E70" s="44"/>
      <c r="F70" s="44"/>
    </row>
    <row r="71" spans="1:6" ht="20.25" x14ac:dyDescent="0.25">
      <c r="A71" s="23"/>
      <c r="B71" s="5"/>
      <c r="C71" s="44"/>
      <c r="D71" s="44"/>
      <c r="E71" s="44"/>
      <c r="F71" s="44"/>
    </row>
    <row r="72" spans="1:6" ht="20.25" x14ac:dyDescent="0.25">
      <c r="A72" s="23"/>
      <c r="B72" s="5"/>
      <c r="C72" s="44"/>
      <c r="D72" s="44"/>
      <c r="E72" s="44"/>
      <c r="F72" s="44"/>
    </row>
    <row r="73" spans="1:6" ht="20.25" x14ac:dyDescent="0.25">
      <c r="A73" s="23"/>
      <c r="B73" s="5"/>
      <c r="C73" s="44"/>
      <c r="D73" s="44"/>
      <c r="E73" s="44"/>
      <c r="F73" s="44"/>
    </row>
    <row r="74" spans="1:6" ht="20.25" x14ac:dyDescent="0.25">
      <c r="A74" s="23"/>
      <c r="B74" s="5"/>
      <c r="C74" s="44"/>
      <c r="D74" s="44"/>
      <c r="E74" s="44"/>
      <c r="F74" s="44"/>
    </row>
    <row r="75" spans="1:6" ht="20.25" x14ac:dyDescent="0.25">
      <c r="A75" s="23"/>
      <c r="B75" s="5"/>
      <c r="C75" s="44"/>
      <c r="D75" s="44"/>
      <c r="E75" s="44"/>
      <c r="F75" s="44"/>
    </row>
    <row r="76" spans="1:6" ht="20.25" x14ac:dyDescent="0.25">
      <c r="A76" s="23"/>
      <c r="B76" s="5"/>
      <c r="C76" s="44"/>
      <c r="D76" s="44"/>
      <c r="E76" s="44"/>
      <c r="F76" s="44"/>
    </row>
    <row r="77" spans="1:6" ht="20.25" x14ac:dyDescent="0.25">
      <c r="A77" s="23"/>
      <c r="B77" s="5"/>
      <c r="C77" s="44"/>
      <c r="D77" s="44"/>
      <c r="E77" s="44"/>
      <c r="F77" s="44"/>
    </row>
    <row r="78" spans="1:6" ht="20.25" x14ac:dyDescent="0.25">
      <c r="A78" s="23"/>
      <c r="B78" s="5"/>
      <c r="C78" s="44"/>
      <c r="D78" s="44"/>
      <c r="E78" s="44"/>
      <c r="F78" s="44"/>
    </row>
    <row r="79" spans="1:6" ht="20.25" x14ac:dyDescent="0.25">
      <c r="A79" s="23"/>
      <c r="B79" s="5"/>
      <c r="C79" s="44"/>
      <c r="D79" s="44"/>
      <c r="E79" s="44"/>
      <c r="F79" s="44"/>
    </row>
    <row r="80" spans="1:6" ht="20.25" x14ac:dyDescent="0.25">
      <c r="A80" s="23"/>
      <c r="B80" s="5"/>
      <c r="C80" s="44"/>
      <c r="D80" s="44"/>
      <c r="E80" s="44"/>
      <c r="F80" s="44"/>
    </row>
    <row r="81" spans="1:6" ht="20.25" x14ac:dyDescent="0.25">
      <c r="A81" s="23"/>
      <c r="B81" s="5"/>
      <c r="C81" s="44"/>
      <c r="D81" s="44"/>
      <c r="E81" s="44"/>
      <c r="F81" s="44"/>
    </row>
    <row r="82" spans="1:6" ht="20.25" x14ac:dyDescent="0.25">
      <c r="A82" s="23"/>
      <c r="B82" s="5"/>
      <c r="C82" s="44"/>
      <c r="D82" s="44"/>
      <c r="E82" s="44"/>
      <c r="F82" s="44"/>
    </row>
    <row r="83" spans="1:6" ht="20.25" x14ac:dyDescent="0.25">
      <c r="A83" s="23"/>
      <c r="B83" s="5"/>
      <c r="C83" s="44"/>
      <c r="D83" s="44"/>
      <c r="E83" s="44"/>
      <c r="F83" s="44"/>
    </row>
    <row r="84" spans="1:6" ht="20.25" x14ac:dyDescent="0.25">
      <c r="A84" s="23"/>
      <c r="B84" s="5"/>
      <c r="C84" s="44"/>
      <c r="D84" s="44"/>
      <c r="E84" s="44"/>
      <c r="F84" s="44"/>
    </row>
    <row r="85" spans="1:6" ht="20.25" x14ac:dyDescent="0.25">
      <c r="A85" s="23"/>
      <c r="B85" s="5"/>
      <c r="C85" s="44"/>
      <c r="D85" s="44"/>
      <c r="E85" s="44"/>
      <c r="F85" s="44"/>
    </row>
    <row r="86" spans="1:6" ht="20.25" x14ac:dyDescent="0.25">
      <c r="A86" s="23"/>
      <c r="B86" s="5"/>
      <c r="C86" s="44"/>
      <c r="D86" s="44"/>
      <c r="E86" s="44"/>
      <c r="F86" s="44"/>
    </row>
    <row r="87" spans="1:6" ht="20.25" x14ac:dyDescent="0.25">
      <c r="A87" s="23"/>
      <c r="B87" s="5"/>
      <c r="C87" s="44"/>
      <c r="D87" s="44"/>
      <c r="E87" s="44"/>
      <c r="F87" s="44"/>
    </row>
    <row r="88" spans="1:6" ht="20.25" x14ac:dyDescent="0.25">
      <c r="A88" s="23"/>
      <c r="B88" s="5"/>
      <c r="C88" s="44"/>
      <c r="D88" s="44"/>
      <c r="E88" s="44"/>
      <c r="F88" s="44"/>
    </row>
    <row r="89" spans="1:6" ht="20.25" x14ac:dyDescent="0.25">
      <c r="A89" s="23"/>
      <c r="B89" s="5"/>
      <c r="C89" s="44"/>
      <c r="D89" s="44"/>
      <c r="E89" s="44"/>
      <c r="F89" s="44"/>
    </row>
    <row r="90" spans="1:6" ht="20.25" x14ac:dyDescent="0.25">
      <c r="A90" s="23"/>
      <c r="B90" s="5"/>
      <c r="C90" s="44"/>
      <c r="D90" s="44"/>
      <c r="E90" s="44"/>
      <c r="F90" s="44"/>
    </row>
    <row r="91" spans="1:6" ht="20.25" x14ac:dyDescent="0.25">
      <c r="A91" s="23"/>
      <c r="B91" s="5"/>
      <c r="C91" s="44"/>
      <c r="D91" s="44"/>
      <c r="E91" s="44"/>
      <c r="F91" s="44"/>
    </row>
    <row r="92" spans="1:6" ht="20.25" x14ac:dyDescent="0.25">
      <c r="A92" s="23"/>
      <c r="B92" s="5"/>
      <c r="C92" s="44"/>
      <c r="D92" s="44"/>
      <c r="E92" s="44"/>
      <c r="F92" s="44"/>
    </row>
    <row r="93" spans="1:6" ht="20.25" x14ac:dyDescent="0.25">
      <c r="A93" s="23"/>
      <c r="B93" s="5"/>
      <c r="C93" s="44"/>
      <c r="D93" s="44"/>
      <c r="E93" s="44"/>
      <c r="F93" s="44"/>
    </row>
    <row r="94" spans="1:6" ht="20.25" x14ac:dyDescent="0.25">
      <c r="A94" s="23"/>
      <c r="B94" s="5"/>
      <c r="C94" s="44"/>
      <c r="D94" s="44"/>
      <c r="E94" s="44"/>
      <c r="F94" s="44"/>
    </row>
    <row r="95" spans="1:6" ht="20.25" x14ac:dyDescent="0.25">
      <c r="A95" s="23"/>
      <c r="B95" s="5"/>
      <c r="C95" s="44"/>
      <c r="D95" s="44"/>
      <c r="E95" s="44"/>
      <c r="F95" s="44"/>
    </row>
    <row r="96" spans="1:6" ht="20.25" x14ac:dyDescent="0.25">
      <c r="A96" s="23"/>
      <c r="B96" s="5"/>
      <c r="C96" s="44"/>
      <c r="D96" s="44"/>
      <c r="E96" s="44"/>
      <c r="F96" s="44"/>
    </row>
    <row r="97" spans="1:6" ht="20.25" x14ac:dyDescent="0.25">
      <c r="A97" s="23"/>
      <c r="B97" s="5"/>
      <c r="C97" s="44"/>
      <c r="D97" s="44"/>
      <c r="E97" s="44"/>
      <c r="F97" s="44"/>
    </row>
    <row r="98" spans="1:6" ht="20.25" x14ac:dyDescent="0.25">
      <c r="A98" s="23"/>
      <c r="B98" s="5"/>
      <c r="C98" s="44"/>
      <c r="D98" s="44"/>
      <c r="E98" s="44"/>
      <c r="F98" s="44"/>
    </row>
    <row r="99" spans="1:6" ht="20.25" x14ac:dyDescent="0.25">
      <c r="A99" s="23"/>
      <c r="B99" s="5"/>
      <c r="C99" s="44"/>
      <c r="D99" s="44"/>
      <c r="E99" s="44"/>
      <c r="F99" s="44"/>
    </row>
    <row r="100" spans="1:6" ht="20.25" x14ac:dyDescent="0.25">
      <c r="A100" s="23"/>
      <c r="B100" s="5"/>
      <c r="C100" s="44"/>
      <c r="D100" s="44"/>
      <c r="E100" s="44"/>
      <c r="F100" s="44"/>
    </row>
    <row r="101" spans="1:6" ht="20.25" x14ac:dyDescent="0.25">
      <c r="A101" s="23"/>
      <c r="B101" s="5"/>
      <c r="C101" s="44"/>
      <c r="D101" s="44"/>
      <c r="E101" s="44"/>
      <c r="F101" s="44"/>
    </row>
    <row r="102" spans="1:6" ht="20.25" x14ac:dyDescent="0.25">
      <c r="A102" s="23"/>
      <c r="B102" s="5"/>
      <c r="C102" s="44"/>
      <c r="D102" s="44"/>
      <c r="E102" s="44"/>
      <c r="F102" s="44"/>
    </row>
    <row r="103" spans="1:6" ht="20.25" x14ac:dyDescent="0.25">
      <c r="A103" s="23"/>
      <c r="B103" s="5"/>
      <c r="C103" s="44"/>
      <c r="D103" s="44"/>
      <c r="E103" s="44"/>
      <c r="F103" s="44"/>
    </row>
    <row r="104" spans="1:6" ht="20.25" x14ac:dyDescent="0.25">
      <c r="A104" s="23"/>
      <c r="B104" s="5"/>
      <c r="C104" s="44"/>
      <c r="D104" s="44"/>
      <c r="E104" s="44"/>
      <c r="F104" s="44"/>
    </row>
    <row r="105" spans="1:6" ht="20.25" x14ac:dyDescent="0.25">
      <c r="A105" s="23"/>
      <c r="B105" s="5"/>
      <c r="C105" s="44"/>
      <c r="D105" s="44"/>
      <c r="E105" s="44"/>
      <c r="F105" s="44"/>
    </row>
    <row r="106" spans="1:6" ht="20.25" x14ac:dyDescent="0.25">
      <c r="A106" s="23"/>
      <c r="B106" s="5"/>
      <c r="C106" s="44"/>
      <c r="D106" s="44"/>
      <c r="E106" s="44"/>
      <c r="F106" s="44"/>
    </row>
    <row r="107" spans="1:6" ht="20.25" x14ac:dyDescent="0.25">
      <c r="A107" s="23"/>
      <c r="B107" s="5"/>
      <c r="C107" s="44"/>
      <c r="D107" s="44"/>
      <c r="E107" s="44"/>
      <c r="F107" s="44"/>
    </row>
    <row r="108" spans="1:6" ht="20.25" x14ac:dyDescent="0.25">
      <c r="A108" s="23"/>
      <c r="B108" s="5"/>
      <c r="C108" s="44"/>
      <c r="D108" s="44"/>
      <c r="E108" s="44"/>
      <c r="F108" s="44"/>
    </row>
    <row r="109" spans="1:6" ht="20.25" x14ac:dyDescent="0.25">
      <c r="A109" s="23"/>
      <c r="B109" s="5"/>
      <c r="C109" s="44"/>
      <c r="D109" s="44"/>
      <c r="E109" s="44"/>
      <c r="F109" s="44"/>
    </row>
    <row r="110" spans="1:6" ht="20.25" x14ac:dyDescent="0.25">
      <c r="A110" s="23"/>
      <c r="B110" s="5"/>
      <c r="C110" s="44"/>
      <c r="D110" s="44"/>
      <c r="E110" s="44"/>
      <c r="F110" s="44"/>
    </row>
    <row r="111" spans="1:6" ht="20.25" x14ac:dyDescent="0.25">
      <c r="A111" s="23"/>
      <c r="B111" s="5"/>
      <c r="C111" s="44"/>
      <c r="D111" s="44"/>
      <c r="E111" s="44"/>
      <c r="F111" s="44"/>
    </row>
    <row r="112" spans="1:6" ht="20.25" x14ac:dyDescent="0.25">
      <c r="A112" s="23"/>
      <c r="B112" s="5"/>
      <c r="C112" s="44"/>
      <c r="D112" s="44"/>
      <c r="E112" s="44"/>
      <c r="F112" s="44"/>
    </row>
    <row r="113" spans="1:6" ht="20.25" x14ac:dyDescent="0.25">
      <c r="A113" s="23"/>
      <c r="B113" s="5"/>
      <c r="C113" s="44"/>
      <c r="D113" s="44"/>
      <c r="E113" s="44"/>
      <c r="F113" s="44"/>
    </row>
    <row r="114" spans="1:6" ht="20.25" x14ac:dyDescent="0.25">
      <c r="A114" s="23"/>
      <c r="B114" s="5"/>
      <c r="C114" s="44"/>
      <c r="D114" s="44"/>
      <c r="E114" s="44"/>
      <c r="F114" s="44"/>
    </row>
    <row r="115" spans="1:6" ht="20.25" x14ac:dyDescent="0.25">
      <c r="A115" s="23"/>
      <c r="B115" s="5"/>
      <c r="C115" s="44"/>
      <c r="D115" s="44"/>
      <c r="E115" s="44"/>
      <c r="F115" s="44"/>
    </row>
    <row r="116" spans="1:6" ht="20.25" x14ac:dyDescent="0.25">
      <c r="A116" s="23"/>
      <c r="B116" s="5"/>
      <c r="C116" s="44"/>
      <c r="D116" s="44"/>
      <c r="E116" s="44"/>
      <c r="F116" s="44"/>
    </row>
    <row r="117" spans="1:6" ht="20.25" x14ac:dyDescent="0.25">
      <c r="A117" s="23"/>
      <c r="B117" s="5"/>
      <c r="C117" s="44"/>
      <c r="D117" s="44"/>
      <c r="E117" s="44"/>
      <c r="F117" s="44"/>
    </row>
    <row r="118" spans="1:6" ht="20.25" x14ac:dyDescent="0.25">
      <c r="A118" s="23"/>
      <c r="B118" s="5"/>
      <c r="C118" s="44"/>
      <c r="D118" s="44"/>
      <c r="E118" s="44"/>
      <c r="F118" s="44"/>
    </row>
    <row r="119" spans="1:6" ht="20.25" x14ac:dyDescent="0.25">
      <c r="A119" s="23"/>
      <c r="B119" s="5"/>
      <c r="C119" s="44"/>
      <c r="D119" s="44"/>
      <c r="E119" s="44"/>
      <c r="F119" s="44"/>
    </row>
    <row r="120" spans="1:6" ht="20.25" x14ac:dyDescent="0.25">
      <c r="A120" s="23"/>
      <c r="B120" s="5"/>
      <c r="C120" s="44"/>
      <c r="D120" s="44"/>
      <c r="E120" s="44"/>
      <c r="F120" s="44"/>
    </row>
    <row r="121" spans="1:6" ht="20.25" x14ac:dyDescent="0.25">
      <c r="A121" s="23"/>
      <c r="B121" s="5"/>
      <c r="C121" s="44"/>
      <c r="D121" s="44"/>
      <c r="E121" s="44"/>
      <c r="F121" s="44"/>
    </row>
    <row r="122" spans="1:6" ht="20.25" x14ac:dyDescent="0.25">
      <c r="A122" s="23"/>
      <c r="B122" s="5"/>
      <c r="C122" s="44"/>
      <c r="D122" s="44"/>
      <c r="E122" s="44"/>
      <c r="F122" s="44"/>
    </row>
    <row r="123" spans="1:6" ht="20.25" x14ac:dyDescent="0.25">
      <c r="A123" s="23"/>
      <c r="B123" s="5"/>
      <c r="C123" s="44"/>
      <c r="D123" s="44"/>
      <c r="E123" s="44"/>
      <c r="F123" s="44"/>
    </row>
    <row r="124" spans="1:6" ht="20.25" x14ac:dyDescent="0.25">
      <c r="A124" s="23"/>
      <c r="B124" s="5"/>
      <c r="C124" s="44"/>
      <c r="D124" s="44"/>
      <c r="E124" s="44"/>
      <c r="F124" s="44"/>
    </row>
    <row r="125" spans="1:6" ht="20.25" x14ac:dyDescent="0.25">
      <c r="A125" s="23"/>
      <c r="B125" s="5"/>
      <c r="C125" s="44"/>
      <c r="D125" s="44"/>
      <c r="E125" s="44"/>
      <c r="F125" s="44"/>
    </row>
    <row r="126" spans="1:6" ht="20.25" x14ac:dyDescent="0.25">
      <c r="A126" s="23"/>
      <c r="B126" s="5"/>
      <c r="C126" s="44"/>
      <c r="D126" s="44"/>
      <c r="E126" s="44"/>
      <c r="F126" s="44"/>
    </row>
    <row r="127" spans="1:6" ht="20.25" x14ac:dyDescent="0.25">
      <c r="A127" s="23"/>
      <c r="B127" s="5"/>
      <c r="C127" s="44"/>
      <c r="D127" s="44"/>
      <c r="E127" s="44"/>
      <c r="F127" s="44"/>
    </row>
    <row r="128" spans="1:6" ht="20.25" x14ac:dyDescent="0.25">
      <c r="A128" s="23"/>
      <c r="B128" s="5"/>
      <c r="C128" s="44"/>
      <c r="D128" s="44"/>
      <c r="E128" s="44"/>
      <c r="F128" s="44"/>
    </row>
    <row r="129" spans="1:6" ht="20.25" x14ac:dyDescent="0.25">
      <c r="A129" s="23"/>
      <c r="B129" s="5"/>
      <c r="C129" s="44"/>
      <c r="D129" s="44"/>
      <c r="E129" s="44"/>
      <c r="F129" s="44"/>
    </row>
    <row r="130" spans="1:6" ht="20.25" x14ac:dyDescent="0.25">
      <c r="A130" s="23"/>
      <c r="B130" s="5"/>
      <c r="C130" s="44"/>
      <c r="D130" s="44"/>
      <c r="E130" s="44"/>
      <c r="F130" s="44"/>
    </row>
    <row r="131" spans="1:6" ht="20.25" x14ac:dyDescent="0.25">
      <c r="A131" s="23"/>
      <c r="B131" s="5"/>
      <c r="C131" s="44"/>
      <c r="D131" s="44"/>
      <c r="E131" s="44"/>
      <c r="F131" s="44"/>
    </row>
    <row r="132" spans="1:6" ht="20.25" x14ac:dyDescent="0.25">
      <c r="A132" s="23"/>
      <c r="B132" s="5"/>
      <c r="C132" s="44"/>
      <c r="D132" s="44"/>
      <c r="E132" s="44"/>
      <c r="F132" s="44"/>
    </row>
    <row r="133" spans="1:6" ht="20.25" x14ac:dyDescent="0.25">
      <c r="A133" s="23"/>
      <c r="B133" s="5"/>
      <c r="C133" s="44"/>
      <c r="D133" s="44"/>
      <c r="E133" s="44"/>
      <c r="F133" s="44"/>
    </row>
    <row r="134" spans="1:6" ht="20.25" x14ac:dyDescent="0.25">
      <c r="A134" s="23"/>
      <c r="B134" s="5"/>
      <c r="C134" s="44"/>
      <c r="D134" s="44"/>
      <c r="E134" s="44"/>
      <c r="F134" s="44"/>
    </row>
    <row r="135" spans="1:6" ht="20.25" x14ac:dyDescent="0.25">
      <c r="A135" s="23"/>
      <c r="B135" s="5"/>
      <c r="C135" s="44"/>
      <c r="D135" s="44"/>
      <c r="E135" s="44"/>
      <c r="F135" s="44"/>
    </row>
    <row r="136" spans="1:6" ht="20.25" x14ac:dyDescent="0.25">
      <c r="A136" s="23"/>
      <c r="B136" s="5"/>
      <c r="C136" s="44"/>
      <c r="D136" s="44"/>
      <c r="E136" s="44"/>
      <c r="F136" s="44"/>
    </row>
    <row r="137" spans="1:6" ht="20.25" x14ac:dyDescent="0.25">
      <c r="A137" s="23"/>
      <c r="B137" s="5"/>
      <c r="C137" s="44"/>
      <c r="D137" s="44"/>
      <c r="E137" s="44"/>
      <c r="F137" s="44"/>
    </row>
    <row r="138" spans="1:6" ht="20.25" x14ac:dyDescent="0.25">
      <c r="A138" s="23"/>
      <c r="B138" s="5"/>
      <c r="C138" s="44"/>
      <c r="D138" s="44"/>
      <c r="E138" s="44"/>
      <c r="F138" s="44"/>
    </row>
    <row r="139" spans="1:6" ht="20.25" x14ac:dyDescent="0.25">
      <c r="A139" s="23"/>
      <c r="B139" s="5"/>
      <c r="C139" s="44"/>
      <c r="D139" s="44"/>
      <c r="E139" s="44"/>
      <c r="F139" s="44"/>
    </row>
    <row r="140" spans="1:6" ht="20.25" x14ac:dyDescent="0.25">
      <c r="A140" s="23"/>
      <c r="B140" s="5"/>
      <c r="C140" s="44"/>
      <c r="D140" s="44"/>
      <c r="E140" s="44"/>
      <c r="F140" s="44"/>
    </row>
    <row r="141" spans="1:6" ht="20.25" x14ac:dyDescent="0.25">
      <c r="A141" s="23"/>
      <c r="B141" s="5"/>
      <c r="C141" s="44"/>
      <c r="D141" s="44"/>
      <c r="E141" s="44"/>
      <c r="F141" s="44"/>
    </row>
    <row r="142" spans="1:6" ht="20.25" x14ac:dyDescent="0.25">
      <c r="A142" s="23"/>
      <c r="B142" s="5"/>
      <c r="C142" s="44"/>
      <c r="D142" s="44"/>
      <c r="E142" s="44"/>
      <c r="F142" s="44"/>
    </row>
    <row r="143" spans="1:6" ht="20.25" x14ac:dyDescent="0.25">
      <c r="A143" s="23"/>
      <c r="B143" s="5"/>
      <c r="C143" s="44"/>
      <c r="D143" s="44"/>
      <c r="E143" s="44"/>
      <c r="F143" s="44"/>
    </row>
    <row r="144" spans="1:6" ht="20.25" x14ac:dyDescent="0.25">
      <c r="A144" s="23"/>
      <c r="B144" s="5"/>
      <c r="C144" s="44"/>
      <c r="D144" s="44"/>
      <c r="E144" s="44"/>
      <c r="F144" s="44"/>
    </row>
    <row r="145" spans="1:6" ht="20.25" x14ac:dyDescent="0.25">
      <c r="A145" s="23"/>
      <c r="B145" s="5"/>
      <c r="C145" s="44"/>
      <c r="D145" s="44"/>
      <c r="E145" s="44"/>
      <c r="F145" s="44"/>
    </row>
    <row r="146" spans="1:6" ht="20.25" x14ac:dyDescent="0.25">
      <c r="A146" s="23"/>
      <c r="B146" s="5"/>
      <c r="C146" s="44"/>
      <c r="D146" s="44"/>
      <c r="E146" s="44"/>
      <c r="F146" s="44"/>
    </row>
    <row r="147" spans="1:6" ht="20.25" x14ac:dyDescent="0.25">
      <c r="A147" s="23"/>
      <c r="B147" s="5"/>
      <c r="C147" s="44"/>
      <c r="D147" s="44"/>
      <c r="E147" s="44"/>
      <c r="F147" s="44"/>
    </row>
    <row r="148" spans="1:6" ht="20.25" x14ac:dyDescent="0.25">
      <c r="A148" s="23"/>
      <c r="B148" s="5"/>
      <c r="C148" s="44"/>
      <c r="D148" s="44"/>
      <c r="E148" s="44"/>
      <c r="F148" s="44"/>
    </row>
    <row r="149" spans="1:6" ht="20.25" x14ac:dyDescent="0.25">
      <c r="A149" s="23"/>
      <c r="B149" s="5"/>
      <c r="C149" s="44"/>
      <c r="D149" s="44"/>
      <c r="E149" s="44"/>
      <c r="F149" s="44"/>
    </row>
    <row r="150" spans="1:6" ht="20.25" x14ac:dyDescent="0.25">
      <c r="A150" s="23"/>
      <c r="B150" s="5"/>
      <c r="C150" s="44"/>
      <c r="D150" s="44"/>
      <c r="E150" s="44"/>
      <c r="F150" s="44"/>
    </row>
    <row r="151" spans="1:6" ht="20.25" x14ac:dyDescent="0.25">
      <c r="A151" s="23"/>
      <c r="B151" s="5"/>
      <c r="C151" s="44"/>
      <c r="D151" s="44"/>
      <c r="E151" s="44"/>
      <c r="F151" s="44"/>
    </row>
    <row r="152" spans="1:6" ht="20.25" x14ac:dyDescent="0.25">
      <c r="A152" s="23"/>
      <c r="B152" s="5"/>
      <c r="C152" s="44"/>
      <c r="D152" s="44"/>
      <c r="E152" s="44"/>
      <c r="F152" s="44"/>
    </row>
    <row r="153" spans="1:6" ht="20.25" x14ac:dyDescent="0.25">
      <c r="A153" s="23"/>
      <c r="B153" s="5"/>
      <c r="C153" s="44"/>
      <c r="D153" s="44"/>
      <c r="E153" s="44"/>
      <c r="F153" s="44"/>
    </row>
    <row r="154" spans="1:6" ht="20.25" x14ac:dyDescent="0.25">
      <c r="A154" s="23"/>
      <c r="B154" s="5"/>
      <c r="C154" s="44"/>
      <c r="D154" s="44"/>
      <c r="E154" s="44"/>
      <c r="F154" s="44"/>
    </row>
    <row r="155" spans="1:6" ht="20.25" x14ac:dyDescent="0.25">
      <c r="A155" s="23"/>
      <c r="B155" s="5"/>
      <c r="C155" s="44"/>
      <c r="D155" s="44"/>
      <c r="E155" s="44"/>
      <c r="F155" s="44"/>
    </row>
    <row r="156" spans="1:6" ht="20.25" x14ac:dyDescent="0.25">
      <c r="A156" s="23"/>
      <c r="B156" s="5"/>
      <c r="C156" s="44"/>
      <c r="D156" s="44"/>
      <c r="E156" s="44"/>
      <c r="F156" s="44"/>
    </row>
    <row r="157" spans="1:6" ht="20.25" x14ac:dyDescent="0.25">
      <c r="A157" s="23"/>
      <c r="B157" s="5"/>
      <c r="C157" s="44"/>
      <c r="D157" s="44"/>
      <c r="E157" s="44"/>
      <c r="F157" s="44"/>
    </row>
    <row r="158" spans="1:6" ht="20.25" x14ac:dyDescent="0.25">
      <c r="A158" s="23"/>
      <c r="B158" s="5"/>
      <c r="C158" s="44"/>
      <c r="D158" s="44"/>
      <c r="E158" s="44"/>
      <c r="F158" s="44"/>
    </row>
    <row r="159" spans="1:6" ht="20.25" x14ac:dyDescent="0.25">
      <c r="A159" s="23"/>
      <c r="B159" s="5"/>
      <c r="C159" s="44"/>
      <c r="D159" s="44"/>
      <c r="E159" s="44"/>
      <c r="F159" s="44"/>
    </row>
    <row r="160" spans="1:6" ht="20.25" x14ac:dyDescent="0.25">
      <c r="A160" s="23"/>
      <c r="B160" s="5"/>
      <c r="C160" s="44"/>
      <c r="D160" s="44"/>
      <c r="E160" s="44"/>
      <c r="F160" s="44"/>
    </row>
    <row r="161" spans="1:6" ht="20.25" x14ac:dyDescent="0.25">
      <c r="A161" s="23"/>
      <c r="B161" s="5"/>
      <c r="C161" s="44"/>
      <c r="D161" s="44"/>
      <c r="E161" s="44"/>
      <c r="F161" s="44"/>
    </row>
    <row r="162" spans="1:6" ht="20.25" x14ac:dyDescent="0.25">
      <c r="A162" s="23"/>
      <c r="B162" s="5"/>
      <c r="C162" s="44"/>
      <c r="D162" s="44"/>
      <c r="E162" s="44"/>
      <c r="F162" s="44"/>
    </row>
    <row r="163" spans="1:6" ht="20.25" x14ac:dyDescent="0.25">
      <c r="A163" s="23"/>
      <c r="B163" s="5"/>
      <c r="C163" s="44"/>
      <c r="D163" s="44"/>
      <c r="E163" s="44"/>
      <c r="F163" s="44"/>
    </row>
    <row r="164" spans="1:6" ht="20.25" x14ac:dyDescent="0.25">
      <c r="A164" s="23"/>
      <c r="B164" s="5"/>
      <c r="C164" s="44"/>
      <c r="D164" s="44"/>
      <c r="E164" s="44"/>
      <c r="F164" s="44"/>
    </row>
    <row r="165" spans="1:6" ht="20.25" x14ac:dyDescent="0.25">
      <c r="A165" s="23"/>
      <c r="B165" s="5"/>
      <c r="C165" s="44"/>
      <c r="D165" s="44"/>
      <c r="E165" s="44"/>
      <c r="F165" s="44"/>
    </row>
    <row r="166" spans="1:6" ht="20.25" x14ac:dyDescent="0.25">
      <c r="A166" s="23"/>
      <c r="B166" s="5"/>
      <c r="C166" s="44"/>
      <c r="D166" s="44"/>
      <c r="E166" s="44"/>
      <c r="F166" s="44"/>
    </row>
    <row r="167" spans="1:6" ht="20.25" x14ac:dyDescent="0.25">
      <c r="A167" s="23"/>
      <c r="B167" s="5"/>
      <c r="C167" s="44"/>
      <c r="D167" s="44"/>
      <c r="E167" s="44"/>
      <c r="F167" s="44"/>
    </row>
    <row r="168" spans="1:6" ht="20.25" x14ac:dyDescent="0.25">
      <c r="A168" s="23"/>
      <c r="B168" s="5"/>
      <c r="C168" s="44"/>
      <c r="D168" s="44"/>
      <c r="E168" s="44"/>
      <c r="F168" s="44"/>
    </row>
    <row r="169" spans="1:6" ht="20.25" x14ac:dyDescent="0.25">
      <c r="A169" s="23"/>
      <c r="B169" s="5"/>
      <c r="C169" s="44"/>
      <c r="D169" s="44"/>
      <c r="E169" s="44"/>
      <c r="F169" s="44"/>
    </row>
    <row r="170" spans="1:6" ht="20.25" x14ac:dyDescent="0.25">
      <c r="A170" s="23"/>
      <c r="B170" s="5"/>
      <c r="C170" s="44"/>
      <c r="D170" s="44"/>
      <c r="E170" s="44"/>
      <c r="F170" s="44"/>
    </row>
    <row r="171" spans="1:6" ht="20.25" x14ac:dyDescent="0.25">
      <c r="A171" s="23"/>
      <c r="B171" s="5"/>
      <c r="C171" s="44"/>
      <c r="D171" s="44"/>
      <c r="E171" s="44"/>
      <c r="F171" s="44"/>
    </row>
    <row r="172" spans="1:6" ht="20.25" x14ac:dyDescent="0.25">
      <c r="A172" s="23"/>
      <c r="B172" s="5"/>
      <c r="C172" s="44"/>
      <c r="D172" s="44"/>
      <c r="E172" s="44"/>
      <c r="F172" s="44"/>
    </row>
    <row r="173" spans="1:6" ht="20.25" x14ac:dyDescent="0.25">
      <c r="A173" s="23"/>
      <c r="B173" s="5"/>
      <c r="C173" s="44"/>
      <c r="D173" s="44"/>
      <c r="E173" s="44"/>
      <c r="F173" s="44"/>
    </row>
    <row r="174" spans="1:6" ht="20.25" x14ac:dyDescent="0.25">
      <c r="A174" s="23"/>
      <c r="B174" s="5"/>
      <c r="C174" s="44"/>
      <c r="D174" s="44"/>
      <c r="E174" s="44"/>
      <c r="F174" s="44"/>
    </row>
    <row r="175" spans="1:6" ht="20.25" x14ac:dyDescent="0.25">
      <c r="A175" s="23"/>
      <c r="B175" s="5"/>
      <c r="C175" s="44"/>
      <c r="D175" s="44"/>
      <c r="E175" s="44"/>
      <c r="F175" s="44"/>
    </row>
    <row r="176" spans="1:6" ht="20.25" x14ac:dyDescent="0.25">
      <c r="A176" s="23"/>
      <c r="B176" s="5"/>
      <c r="C176" s="44"/>
      <c r="D176" s="44"/>
      <c r="E176" s="44"/>
      <c r="F176" s="44"/>
    </row>
    <row r="177" spans="1:6" ht="20.25" x14ac:dyDescent="0.25">
      <c r="A177" s="23"/>
      <c r="B177" s="5"/>
      <c r="C177" s="44"/>
      <c r="D177" s="44"/>
      <c r="E177" s="44"/>
      <c r="F177" s="44"/>
    </row>
    <row r="178" spans="1:6" ht="20.25" x14ac:dyDescent="0.25">
      <c r="A178" s="23"/>
      <c r="B178" s="5"/>
      <c r="C178" s="44"/>
      <c r="D178" s="44"/>
      <c r="E178" s="44"/>
      <c r="F178" s="44"/>
    </row>
    <row r="179" spans="1:6" ht="20.25" x14ac:dyDescent="0.25">
      <c r="A179" s="23"/>
      <c r="B179" s="5"/>
      <c r="C179" s="44"/>
      <c r="D179" s="44"/>
      <c r="E179" s="44"/>
      <c r="F179" s="44"/>
    </row>
    <row r="180" spans="1:6" ht="20.25" x14ac:dyDescent="0.25">
      <c r="A180" s="23"/>
      <c r="B180" s="5"/>
      <c r="C180" s="44"/>
      <c r="D180" s="44"/>
      <c r="E180" s="44"/>
      <c r="F180" s="44"/>
    </row>
    <row r="181" spans="1:6" ht="20.25" x14ac:dyDescent="0.25">
      <c r="A181" s="23"/>
      <c r="B181" s="5"/>
      <c r="C181" s="44"/>
      <c r="D181" s="44"/>
      <c r="E181" s="44"/>
      <c r="F181" s="44"/>
    </row>
    <row r="182" spans="1:6" ht="20.25" x14ac:dyDescent="0.25">
      <c r="A182" s="23"/>
      <c r="B182" s="5"/>
      <c r="C182" s="44"/>
      <c r="D182" s="44"/>
      <c r="E182" s="44"/>
      <c r="F182" s="44"/>
    </row>
    <row r="183" spans="1:6" ht="20.25" x14ac:dyDescent="0.25">
      <c r="A183" s="23"/>
      <c r="B183" s="5"/>
      <c r="C183" s="44"/>
      <c r="D183" s="44"/>
      <c r="E183" s="44"/>
      <c r="F183" s="44"/>
    </row>
    <row r="184" spans="1:6" ht="20.25" x14ac:dyDescent="0.25">
      <c r="A184" s="23"/>
      <c r="B184" s="5"/>
      <c r="C184" s="44"/>
      <c r="D184" s="44"/>
      <c r="E184" s="44"/>
      <c r="F184" s="44"/>
    </row>
    <row r="185" spans="1:6" ht="20.25" x14ac:dyDescent="0.25">
      <c r="A185" s="23"/>
      <c r="B185" s="5"/>
      <c r="C185" s="44"/>
      <c r="D185" s="44"/>
      <c r="E185" s="44"/>
      <c r="F185" s="44"/>
    </row>
    <row r="186" spans="1:6" ht="20.25" x14ac:dyDescent="0.25">
      <c r="A186" s="23"/>
      <c r="B186" s="5"/>
      <c r="C186" s="44"/>
      <c r="D186" s="44"/>
      <c r="E186" s="44"/>
      <c r="F186" s="44"/>
    </row>
    <row r="187" spans="1:6" ht="20.25" x14ac:dyDescent="0.25">
      <c r="A187" s="23"/>
      <c r="B187" s="5"/>
      <c r="C187" s="44"/>
      <c r="D187" s="44"/>
      <c r="E187" s="44"/>
      <c r="F187" s="44"/>
    </row>
    <row r="188" spans="1:6" ht="20.25" x14ac:dyDescent="0.25">
      <c r="A188" s="23"/>
      <c r="B188" s="5"/>
      <c r="C188" s="44"/>
      <c r="D188" s="44"/>
      <c r="E188" s="44"/>
      <c r="F188" s="44"/>
    </row>
    <row r="189" spans="1:6" ht="20.25" x14ac:dyDescent="0.25">
      <c r="A189" s="23"/>
      <c r="B189" s="5"/>
      <c r="C189" s="44"/>
      <c r="D189" s="44"/>
      <c r="E189" s="44"/>
      <c r="F189" s="44"/>
    </row>
    <row r="190" spans="1:6" ht="20.25" x14ac:dyDescent="0.25">
      <c r="A190" s="23"/>
      <c r="B190" s="5"/>
      <c r="C190" s="44"/>
      <c r="D190" s="44"/>
      <c r="E190" s="44"/>
      <c r="F190" s="44"/>
    </row>
    <row r="191" spans="1:6" ht="20.25" x14ac:dyDescent="0.25">
      <c r="A191" s="23"/>
      <c r="B191" s="5"/>
      <c r="C191" s="44"/>
      <c r="D191" s="44"/>
      <c r="E191" s="44"/>
      <c r="F191" s="44"/>
    </row>
    <row r="192" spans="1:6" ht="20.25" x14ac:dyDescent="0.25">
      <c r="A192" s="23"/>
      <c r="B192" s="5"/>
      <c r="C192" s="44"/>
      <c r="D192" s="44"/>
      <c r="E192" s="44"/>
      <c r="F192" s="44"/>
    </row>
    <row r="193" spans="1:7" ht="20.25" x14ac:dyDescent="0.25">
      <c r="A193" s="23"/>
      <c r="B193" s="5"/>
      <c r="C193" s="44"/>
      <c r="D193" s="44"/>
      <c r="E193" s="44"/>
      <c r="F193" s="44"/>
    </row>
    <row r="194" spans="1:7" ht="20.25" x14ac:dyDescent="0.25">
      <c r="A194" s="23"/>
      <c r="B194" s="5"/>
      <c r="C194" s="44"/>
      <c r="D194" s="44"/>
      <c r="E194" s="44"/>
      <c r="F194" s="44"/>
    </row>
    <row r="195" spans="1:7" ht="20.25" x14ac:dyDescent="0.25">
      <c r="A195" s="23"/>
      <c r="B195" s="5"/>
      <c r="C195" s="44"/>
      <c r="D195" s="44"/>
      <c r="E195" s="44"/>
      <c r="F195" s="44"/>
    </row>
    <row r="196" spans="1:7" ht="20.25" x14ac:dyDescent="0.25">
      <c r="A196" s="23"/>
      <c r="B196" s="5"/>
      <c r="C196" s="44"/>
      <c r="D196" s="44"/>
      <c r="E196" s="44"/>
      <c r="F196" s="44"/>
    </row>
    <row r="197" spans="1:7" ht="20.25" x14ac:dyDescent="0.25">
      <c r="A197" s="23"/>
      <c r="B197" s="5"/>
      <c r="C197" s="44"/>
      <c r="D197" s="44"/>
      <c r="E197" s="44"/>
      <c r="F197" s="44"/>
    </row>
    <row r="198" spans="1:7" ht="20.25" x14ac:dyDescent="0.25">
      <c r="A198" s="23"/>
      <c r="B198" s="5"/>
      <c r="C198" s="44"/>
      <c r="D198" s="44"/>
      <c r="E198" s="44"/>
      <c r="F198" s="44"/>
    </row>
    <row r="199" spans="1:7" ht="20.25" x14ac:dyDescent="0.25">
      <c r="A199" s="23"/>
      <c r="B199" s="5"/>
      <c r="C199" s="44"/>
      <c r="D199" s="44"/>
      <c r="E199" s="44"/>
      <c r="F199" s="44"/>
    </row>
    <row r="200" spans="1:7" ht="20.25" x14ac:dyDescent="0.25">
      <c r="A200" s="23"/>
      <c r="B200" s="5"/>
      <c r="C200" s="44"/>
      <c r="D200" s="44"/>
      <c r="E200" s="44"/>
      <c r="F200" s="44"/>
    </row>
    <row r="201" spans="1:7" ht="20.25" x14ac:dyDescent="0.25">
      <c r="A201" s="23"/>
      <c r="B201" s="5"/>
      <c r="C201" s="44"/>
      <c r="D201" s="44"/>
      <c r="E201" s="44"/>
      <c r="F201" s="44"/>
    </row>
    <row r="202" spans="1:7" ht="20.25" x14ac:dyDescent="0.25">
      <c r="A202" s="23"/>
      <c r="B202" s="5"/>
      <c r="C202" s="44"/>
      <c r="D202" s="44"/>
      <c r="E202" s="44"/>
      <c r="F202" s="44"/>
    </row>
    <row r="203" spans="1:7" ht="20.25" x14ac:dyDescent="0.25">
      <c r="A203" s="23"/>
      <c r="B203" s="5"/>
      <c r="C203" s="44"/>
      <c r="D203" s="44"/>
      <c r="E203" s="44"/>
      <c r="F203" s="44"/>
    </row>
    <row r="204" spans="1:7" ht="20.25" x14ac:dyDescent="0.25">
      <c r="A204" s="23"/>
      <c r="B204" s="5"/>
      <c r="C204" s="44"/>
      <c r="D204" s="44"/>
      <c r="E204" s="44"/>
      <c r="F204" s="44"/>
    </row>
    <row r="205" spans="1:7" ht="20.25" x14ac:dyDescent="0.25">
      <c r="A205" s="23"/>
      <c r="B205" s="5"/>
      <c r="C205" s="44"/>
      <c r="D205" s="44"/>
      <c r="E205" s="44"/>
      <c r="F205" s="44"/>
    </row>
    <row r="206" spans="1:7" ht="20.25" x14ac:dyDescent="0.25">
      <c r="A206" s="23"/>
      <c r="B206" s="5"/>
      <c r="C206" s="44"/>
      <c r="D206" s="44"/>
      <c r="E206" s="44"/>
      <c r="F206" s="44"/>
    </row>
    <row r="207" spans="1:7" x14ac:dyDescent="0.25">
      <c r="A207" s="8"/>
      <c r="B207" s="5"/>
      <c r="C207" s="5"/>
      <c r="D207" s="5"/>
      <c r="E207" s="5"/>
      <c r="F207" s="5"/>
    </row>
    <row r="208" spans="1:7" ht="20.25" x14ac:dyDescent="0.25">
      <c r="A208" s="8"/>
      <c r="B208" s="45" t="s">
        <v>307</v>
      </c>
      <c r="C208" s="45" t="s">
        <v>308</v>
      </c>
      <c r="D208" s="45"/>
      <c r="E208" s="45"/>
      <c r="F208" t="s">
        <v>307</v>
      </c>
      <c r="G208" t="s">
        <v>308</v>
      </c>
    </row>
    <row r="209" spans="1:10" ht="21" x14ac:dyDescent="0.35">
      <c r="A209" s="8"/>
      <c r="B209" s="46" t="s">
        <v>309</v>
      </c>
      <c r="C209" s="46" t="s">
        <v>310</v>
      </c>
      <c r="D209" s="46"/>
      <c r="E209" s="46"/>
      <c r="F209" t="s">
        <v>309</v>
      </c>
      <c r="H209" t="str">
        <f>IF(NOT(ISBLANK(F209)),F209,IF(NOT(ISBLANK(G209)),"     "&amp;G209,FALSE))</f>
        <v>Afectación Económica o presupuestal</v>
      </c>
      <c r="I209" t="s">
        <v>309</v>
      </c>
      <c r="J209" t="str">
        <f>IF(NOT(ISERROR(MATCH(I209,_xlfn.ANCHORARRAY(B220),0))),H222&amp;"Por favor no seleccionar los criterios de impacto",I209)</f>
        <v>❌Por favor no seleccionar los criterios de impacto</v>
      </c>
    </row>
    <row r="210" spans="1:10" ht="21" x14ac:dyDescent="0.35">
      <c r="A210" s="8"/>
      <c r="B210" s="46" t="s">
        <v>309</v>
      </c>
      <c r="C210" s="46" t="s">
        <v>311</v>
      </c>
      <c r="D210" s="46"/>
      <c r="E210" s="46"/>
      <c r="G210" t="s">
        <v>310</v>
      </c>
      <c r="H210" t="str">
        <f t="shared" ref="H210:H220" si="0">IF(NOT(ISBLANK(F210)),F210,IF(NOT(ISBLANK(G210)),"     "&amp;G210,FALSE))</f>
        <v xml:space="preserve">     Afectación menor a 10 SMLMV .</v>
      </c>
    </row>
    <row r="211" spans="1:10" ht="21" x14ac:dyDescent="0.35">
      <c r="A211" s="8"/>
      <c r="B211" s="46" t="s">
        <v>309</v>
      </c>
      <c r="C211" s="46" t="s">
        <v>312</v>
      </c>
      <c r="D211" s="46"/>
      <c r="E211" s="46"/>
      <c r="G211" t="s">
        <v>311</v>
      </c>
      <c r="H211" t="str">
        <f t="shared" si="0"/>
        <v xml:space="preserve">     Entre 10 y 50 SMLMV </v>
      </c>
    </row>
    <row r="212" spans="1:10" ht="21" x14ac:dyDescent="0.35">
      <c r="A212" s="8"/>
      <c r="B212" s="46" t="s">
        <v>309</v>
      </c>
      <c r="C212" s="46" t="s">
        <v>313</v>
      </c>
      <c r="D212" s="46"/>
      <c r="E212" s="46"/>
      <c r="G212" t="s">
        <v>312</v>
      </c>
      <c r="H212" t="str">
        <f t="shared" si="0"/>
        <v xml:space="preserve">     Entre 50 y 100 SMLMV </v>
      </c>
    </row>
    <row r="213" spans="1:10" ht="21" x14ac:dyDescent="0.35">
      <c r="A213" s="8"/>
      <c r="B213" s="46" t="s">
        <v>309</v>
      </c>
      <c r="C213" s="46" t="s">
        <v>314</v>
      </c>
      <c r="D213" s="46"/>
      <c r="E213" s="46"/>
      <c r="G213" t="s">
        <v>313</v>
      </c>
      <c r="H213" t="str">
        <f t="shared" si="0"/>
        <v xml:space="preserve">     Entre 100 y 500 SMLMV </v>
      </c>
    </row>
    <row r="214" spans="1:10" ht="21" x14ac:dyDescent="0.35">
      <c r="A214" s="8"/>
      <c r="B214" s="46" t="s">
        <v>315</v>
      </c>
      <c r="C214" s="46" t="s">
        <v>316</v>
      </c>
      <c r="D214" s="46"/>
      <c r="E214" s="46"/>
      <c r="G214" t="s">
        <v>314</v>
      </c>
      <c r="H214" t="str">
        <f t="shared" si="0"/>
        <v xml:space="preserve">     Mayor a 500 SMLMV </v>
      </c>
    </row>
    <row r="215" spans="1:10" ht="21" x14ac:dyDescent="0.35">
      <c r="A215" s="8"/>
      <c r="B215" s="46" t="s">
        <v>315</v>
      </c>
      <c r="C215" s="46" t="s">
        <v>317</v>
      </c>
      <c r="D215" s="46"/>
      <c r="E215" s="46"/>
      <c r="F215" t="s">
        <v>315</v>
      </c>
      <c r="H215" t="str">
        <f t="shared" si="0"/>
        <v>Pérdida Reputacional</v>
      </c>
    </row>
    <row r="216" spans="1:10" ht="21" x14ac:dyDescent="0.35">
      <c r="A216" s="8"/>
      <c r="B216" s="46" t="s">
        <v>315</v>
      </c>
      <c r="C216" s="46" t="s">
        <v>318</v>
      </c>
      <c r="D216" s="46"/>
      <c r="E216" s="46"/>
      <c r="G216" t="s">
        <v>316</v>
      </c>
      <c r="H216" t="str">
        <f t="shared" si="0"/>
        <v xml:space="preserve">     El riesgo afecta la imagen de alguna área de la organización</v>
      </c>
    </row>
    <row r="217" spans="1:10" ht="21" x14ac:dyDescent="0.35">
      <c r="A217" s="8"/>
      <c r="B217" s="46" t="s">
        <v>315</v>
      </c>
      <c r="C217" s="46" t="s">
        <v>319</v>
      </c>
      <c r="D217" s="46"/>
      <c r="E217" s="46"/>
      <c r="G217" t="s">
        <v>317</v>
      </c>
      <c r="H217" t="str">
        <f t="shared" si="0"/>
        <v xml:space="preserve">     El riesgo afecta la imagen de la entidad internamente, de conocimiento general, nivel interno, de junta dircetiva y accionistas y/o de provedores</v>
      </c>
    </row>
    <row r="218" spans="1:10" ht="21" x14ac:dyDescent="0.35">
      <c r="A218" s="8"/>
      <c r="B218" s="46" t="s">
        <v>315</v>
      </c>
      <c r="C218" s="46" t="s">
        <v>320</v>
      </c>
      <c r="D218" s="46"/>
      <c r="E218" s="46"/>
      <c r="G218" t="s">
        <v>318</v>
      </c>
      <c r="H218" t="str">
        <f t="shared" si="0"/>
        <v xml:space="preserve">     El riesgo afecta la imagen de la entidad con algunos usuarios de relevancia frente al logro de los objetivos</v>
      </c>
    </row>
    <row r="219" spans="1:10" x14ac:dyDescent="0.25">
      <c r="A219" s="8"/>
      <c r="B219" s="6"/>
      <c r="C219" s="6"/>
      <c r="D219" s="6"/>
      <c r="E219" s="6"/>
      <c r="G219" t="s">
        <v>319</v>
      </c>
      <c r="H219" t="str">
        <f t="shared" si="0"/>
        <v xml:space="preserve">     El riesgo afecta la imagen de de la entidad con efecto publicitario sostenido a nivel de sector administrativo, nivel departamental o municipal</v>
      </c>
    </row>
    <row r="220" spans="1:10" x14ac:dyDescent="0.25">
      <c r="A220" s="8"/>
      <c r="B220" s="6" t="str" cm="1">
        <f t="array" ref="B220:B222">_xlfn.UNIQUE(Tabla13[[#All],[Criterios]])</f>
        <v>Criterios</v>
      </c>
      <c r="C220" s="6"/>
      <c r="D220" s="6"/>
      <c r="E220" s="6"/>
      <c r="G220" t="s">
        <v>320</v>
      </c>
      <c r="H220" t="str">
        <f t="shared" si="0"/>
        <v xml:space="preserve">     El riesgo afecta la imagen de la entidad a nivel nacional, con efecto publicitarios sostenible a nivel país</v>
      </c>
    </row>
    <row r="221" spans="1:10" x14ac:dyDescent="0.25">
      <c r="A221" s="8"/>
      <c r="B221" s="6" t="str">
        <v>Afectación Económica o presupuestal</v>
      </c>
      <c r="C221" s="6"/>
      <c r="D221" s="6"/>
      <c r="E221" s="6"/>
    </row>
    <row r="222" spans="1:10" x14ac:dyDescent="0.25">
      <c r="B222" s="6" t="str">
        <v>Pérdida Reputacional</v>
      </c>
      <c r="C222" s="6"/>
      <c r="D222" s="6"/>
      <c r="E222" s="6"/>
      <c r="H222" s="7" t="s">
        <v>321</v>
      </c>
    </row>
    <row r="223" spans="1:10" x14ac:dyDescent="0.25">
      <c r="B223" s="4"/>
      <c r="C223" s="4"/>
      <c r="D223" s="4"/>
      <c r="E223" s="4"/>
      <c r="H223" s="7" t="s">
        <v>322</v>
      </c>
    </row>
    <row r="224" spans="1:10" x14ac:dyDescent="0.25">
      <c r="B224" s="4"/>
      <c r="C224" s="4"/>
      <c r="D224" s="4"/>
      <c r="E224" s="4"/>
    </row>
    <row r="225" spans="2:6" x14ac:dyDescent="0.25">
      <c r="B225" s="4"/>
      <c r="C225" s="4"/>
      <c r="D225" s="4"/>
      <c r="E225" s="4"/>
    </row>
    <row r="226" spans="2:6" x14ac:dyDescent="0.25">
      <c r="B226" s="4"/>
      <c r="C226" s="4"/>
      <c r="D226" s="4"/>
      <c r="E226" s="4"/>
      <c r="F226" s="4"/>
    </row>
    <row r="227" spans="2:6" x14ac:dyDescent="0.25">
      <c r="B227" s="4"/>
      <c r="C227" s="4"/>
      <c r="D227" s="4"/>
      <c r="E227" s="4"/>
      <c r="F227" s="4"/>
    </row>
    <row r="228" spans="2:6" x14ac:dyDescent="0.25">
      <c r="B228" s="4"/>
      <c r="C228" s="4"/>
      <c r="D228" s="4"/>
      <c r="E228" s="4"/>
      <c r="F228" s="4"/>
    </row>
    <row r="229" spans="2:6" x14ac:dyDescent="0.25">
      <c r="B229" s="4"/>
      <c r="C229" s="4"/>
      <c r="D229" s="4"/>
      <c r="E229" s="4"/>
      <c r="F229" s="4"/>
    </row>
    <row r="230" spans="2:6" x14ac:dyDescent="0.25">
      <c r="B230" s="4"/>
      <c r="C230" s="4"/>
      <c r="D230" s="4"/>
      <c r="E230" s="4"/>
      <c r="F230" s="4"/>
    </row>
    <row r="231" spans="2:6" x14ac:dyDescent="0.25">
      <c r="B231" s="4"/>
      <c r="C231" s="4"/>
      <c r="D231" s="4"/>
      <c r="E231" s="4"/>
      <c r="F231" s="4"/>
    </row>
  </sheetData>
  <mergeCells count="6">
    <mergeCell ref="B28:B33"/>
    <mergeCell ref="B1:C1"/>
    <mergeCell ref="B4:B9"/>
    <mergeCell ref="B10:B15"/>
    <mergeCell ref="B16:B21"/>
    <mergeCell ref="B22:B27"/>
  </mergeCells>
  <dataValidations count="1">
    <dataValidation type="list" allowBlank="1" showInputMessage="1" showErrorMessage="1" sqref="I209" xr:uid="{12CDEB05-1AE8-46D6-B633-E3EC0DBC5026}">
      <formula1>$H$209:$H$220</formula1>
    </dataValidation>
  </dataValidations>
  <pageMargins left="0.7" right="0.7" top="0.75" bottom="0.75" header="0.3" footer="0.3"/>
  <pageSetup orientation="portrait" r:id="rId2"/>
  <tableParts count="1">
    <tablePart r:id="rId3"/>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7" tint="-0.249977111117893"/>
  </sheetPr>
  <dimension ref="B1:F21"/>
  <sheetViews>
    <sheetView workbookViewId="0">
      <selection activeCell="A19" sqref="A19:XFD19"/>
    </sheetView>
  </sheetViews>
  <sheetFormatPr baseColWidth="10" defaultColWidth="14.28515625" defaultRowHeight="12.75" x14ac:dyDescent="0.2"/>
  <cols>
    <col min="1" max="2" width="14.28515625" style="10"/>
    <col min="3" max="3" width="17" style="10" customWidth="1"/>
    <col min="4" max="4" width="14.28515625" style="10"/>
    <col min="5" max="5" width="46" style="10" customWidth="1"/>
    <col min="6" max="16384" width="14.28515625" style="10"/>
  </cols>
  <sheetData>
    <row r="1" spans="2:6" ht="24" customHeight="1" thickBot="1" x14ac:dyDescent="0.25">
      <c r="B1" s="349" t="s">
        <v>323</v>
      </c>
      <c r="C1" s="350"/>
      <c r="D1" s="350"/>
      <c r="E1" s="350"/>
      <c r="F1" s="351"/>
    </row>
    <row r="2" spans="2:6" ht="16.5" thickBot="1" x14ac:dyDescent="0.3">
      <c r="B2" s="11"/>
      <c r="C2" s="11"/>
      <c r="D2" s="11"/>
      <c r="E2" s="11"/>
      <c r="F2" s="11"/>
    </row>
    <row r="3" spans="2:6" ht="16.5" thickBot="1" x14ac:dyDescent="0.25">
      <c r="B3" s="353" t="s">
        <v>324</v>
      </c>
      <c r="C3" s="354"/>
      <c r="D3" s="354"/>
      <c r="E3" s="47" t="s">
        <v>264</v>
      </c>
      <c r="F3" s="48" t="s">
        <v>325</v>
      </c>
    </row>
    <row r="4" spans="2:6" ht="31.5" x14ac:dyDescent="0.2">
      <c r="B4" s="355" t="s">
        <v>326</v>
      </c>
      <c r="C4" s="357" t="s">
        <v>112</v>
      </c>
      <c r="D4" s="12" t="s">
        <v>130</v>
      </c>
      <c r="E4" s="13" t="s">
        <v>327</v>
      </c>
      <c r="F4" s="14">
        <v>0.25</v>
      </c>
    </row>
    <row r="5" spans="2:6" ht="47.25" x14ac:dyDescent="0.2">
      <c r="B5" s="356"/>
      <c r="C5" s="358"/>
      <c r="D5" s="15" t="s">
        <v>151</v>
      </c>
      <c r="E5" s="16" t="s">
        <v>328</v>
      </c>
      <c r="F5" s="17">
        <v>0.15</v>
      </c>
    </row>
    <row r="6" spans="2:6" ht="47.25" x14ac:dyDescent="0.2">
      <c r="B6" s="356"/>
      <c r="C6" s="358"/>
      <c r="D6" s="15" t="s">
        <v>195</v>
      </c>
      <c r="E6" s="16" t="s">
        <v>329</v>
      </c>
      <c r="F6" s="17">
        <v>0.1</v>
      </c>
    </row>
    <row r="7" spans="2:6" ht="15.75" hidden="1" x14ac:dyDescent="0.2">
      <c r="B7" s="356"/>
      <c r="C7" s="15"/>
      <c r="D7" s="15" t="s">
        <v>330</v>
      </c>
      <c r="E7" s="16"/>
      <c r="F7" s="17"/>
    </row>
    <row r="8" spans="2:6" ht="63" x14ac:dyDescent="0.2">
      <c r="B8" s="356"/>
      <c r="C8" s="358" t="s">
        <v>113</v>
      </c>
      <c r="D8" s="15" t="s">
        <v>331</v>
      </c>
      <c r="E8" s="16" t="s">
        <v>332</v>
      </c>
      <c r="F8" s="17">
        <v>0.25</v>
      </c>
    </row>
    <row r="9" spans="2:6" ht="31.5" x14ac:dyDescent="0.2">
      <c r="B9" s="356"/>
      <c r="C9" s="358"/>
      <c r="D9" s="15" t="s">
        <v>131</v>
      </c>
      <c r="E9" s="16" t="s">
        <v>333</v>
      </c>
      <c r="F9" s="17">
        <v>0.15</v>
      </c>
    </row>
    <row r="10" spans="2:6" ht="15.75" hidden="1" x14ac:dyDescent="0.2">
      <c r="B10" s="32"/>
      <c r="C10" s="15"/>
      <c r="D10" s="15" t="s">
        <v>330</v>
      </c>
      <c r="E10" s="16"/>
      <c r="F10" s="17"/>
    </row>
    <row r="11" spans="2:6" ht="47.25" x14ac:dyDescent="0.2">
      <c r="B11" s="356" t="s">
        <v>334</v>
      </c>
      <c r="C11" s="358" t="s">
        <v>115</v>
      </c>
      <c r="D11" s="15" t="s">
        <v>132</v>
      </c>
      <c r="E11" s="16" t="s">
        <v>335</v>
      </c>
      <c r="F11" s="18" t="s">
        <v>336</v>
      </c>
    </row>
    <row r="12" spans="2:6" ht="63" x14ac:dyDescent="0.2">
      <c r="B12" s="356"/>
      <c r="C12" s="358"/>
      <c r="D12" s="15" t="s">
        <v>161</v>
      </c>
      <c r="E12" s="16" t="s">
        <v>337</v>
      </c>
      <c r="F12" s="18" t="s">
        <v>336</v>
      </c>
    </row>
    <row r="13" spans="2:6" ht="15.75" x14ac:dyDescent="0.2">
      <c r="B13" s="356"/>
      <c r="C13" s="15"/>
      <c r="D13" s="15" t="s">
        <v>330</v>
      </c>
      <c r="E13" s="16"/>
      <c r="F13" s="18"/>
    </row>
    <row r="14" spans="2:6" ht="47.25" x14ac:dyDescent="0.2">
      <c r="B14" s="356"/>
      <c r="C14" s="358" t="s">
        <v>116</v>
      </c>
      <c r="D14" s="15" t="s">
        <v>133</v>
      </c>
      <c r="E14" s="16" t="s">
        <v>338</v>
      </c>
      <c r="F14" s="18" t="s">
        <v>336</v>
      </c>
    </row>
    <row r="15" spans="2:6" ht="47.25" x14ac:dyDescent="0.2">
      <c r="B15" s="356"/>
      <c r="C15" s="358"/>
      <c r="D15" s="15" t="s">
        <v>152</v>
      </c>
      <c r="E15" s="16" t="s">
        <v>339</v>
      </c>
      <c r="F15" s="18" t="s">
        <v>336</v>
      </c>
    </row>
    <row r="16" spans="2:6" ht="15.75" hidden="1" x14ac:dyDescent="0.2">
      <c r="B16" s="356"/>
      <c r="C16" s="15"/>
      <c r="D16" s="15" t="s">
        <v>330</v>
      </c>
      <c r="E16" s="16"/>
      <c r="F16" s="18"/>
    </row>
    <row r="17" spans="2:6" ht="31.5" x14ac:dyDescent="0.2">
      <c r="B17" s="356"/>
      <c r="C17" s="358" t="s">
        <v>117</v>
      </c>
      <c r="D17" s="15" t="s">
        <v>134</v>
      </c>
      <c r="E17" s="16" t="s">
        <v>340</v>
      </c>
      <c r="F17" s="18" t="s">
        <v>336</v>
      </c>
    </row>
    <row r="18" spans="2:6" ht="32.25" thickBot="1" x14ac:dyDescent="0.25">
      <c r="B18" s="359"/>
      <c r="C18" s="360"/>
      <c r="D18" s="19" t="s">
        <v>341</v>
      </c>
      <c r="E18" s="20" t="s">
        <v>342</v>
      </c>
      <c r="F18" s="21" t="s">
        <v>336</v>
      </c>
    </row>
    <row r="19" spans="2:6" ht="15.75" hidden="1" x14ac:dyDescent="0.2">
      <c r="B19" s="59"/>
      <c r="C19" s="59"/>
      <c r="D19" s="15" t="s">
        <v>330</v>
      </c>
      <c r="E19" s="60"/>
      <c r="F19" s="61"/>
    </row>
    <row r="20" spans="2:6" ht="49.5" customHeight="1" x14ac:dyDescent="0.2">
      <c r="B20" s="352" t="s">
        <v>343</v>
      </c>
      <c r="C20" s="352"/>
      <c r="D20" s="352"/>
      <c r="E20" s="352"/>
      <c r="F20" s="352"/>
    </row>
    <row r="21" spans="2:6" ht="27" customHeight="1" x14ac:dyDescent="0.25">
      <c r="B21" s="22"/>
    </row>
  </sheetData>
  <mergeCells count="10">
    <mergeCell ref="B1:F1"/>
    <mergeCell ref="B20:F20"/>
    <mergeCell ref="B3:D3"/>
    <mergeCell ref="B4:B9"/>
    <mergeCell ref="C4:C6"/>
    <mergeCell ref="C8:C9"/>
    <mergeCell ref="B11:B18"/>
    <mergeCell ref="C11:C12"/>
    <mergeCell ref="C14:C15"/>
    <mergeCell ref="C17:C18"/>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B2:F34"/>
  <sheetViews>
    <sheetView workbookViewId="0">
      <selection activeCell="B13" sqref="B13:B20"/>
    </sheetView>
  </sheetViews>
  <sheetFormatPr baseColWidth="10" defaultColWidth="11.42578125" defaultRowHeight="15" x14ac:dyDescent="0.25"/>
  <cols>
    <col min="2" max="2" width="24" customWidth="1"/>
    <col min="3" max="3" width="23.42578125" customWidth="1"/>
    <col min="4" max="4" width="24.28515625" customWidth="1"/>
    <col min="5" max="6" width="16.85546875" customWidth="1"/>
  </cols>
  <sheetData>
    <row r="2" spans="2:6" x14ac:dyDescent="0.25">
      <c r="B2" t="s">
        <v>344</v>
      </c>
      <c r="E2" t="s">
        <v>345</v>
      </c>
    </row>
    <row r="3" spans="2:6" x14ac:dyDescent="0.25">
      <c r="B3" t="s">
        <v>346</v>
      </c>
      <c r="E3" t="s">
        <v>347</v>
      </c>
    </row>
    <row r="4" spans="2:6" x14ac:dyDescent="0.25">
      <c r="B4" t="s">
        <v>348</v>
      </c>
      <c r="E4" t="s">
        <v>349</v>
      </c>
    </row>
    <row r="5" spans="2:6" x14ac:dyDescent="0.25">
      <c r="B5" t="s">
        <v>136</v>
      </c>
    </row>
    <row r="8" spans="2:6" x14ac:dyDescent="0.25">
      <c r="B8" t="s">
        <v>350</v>
      </c>
      <c r="E8" t="s">
        <v>97</v>
      </c>
      <c r="F8" t="s">
        <v>351</v>
      </c>
    </row>
    <row r="9" spans="2:6" x14ac:dyDescent="0.25">
      <c r="B9" t="s">
        <v>352</v>
      </c>
      <c r="E9" t="s">
        <v>254</v>
      </c>
      <c r="F9" t="s">
        <v>353</v>
      </c>
    </row>
    <row r="10" spans="2:6" x14ac:dyDescent="0.25">
      <c r="B10" t="s">
        <v>354</v>
      </c>
      <c r="E10" t="s">
        <v>127</v>
      </c>
      <c r="F10" t="s">
        <v>265</v>
      </c>
    </row>
    <row r="11" spans="2:6" x14ac:dyDescent="0.25">
      <c r="E11" t="s">
        <v>257</v>
      </c>
      <c r="F11" t="s">
        <v>149</v>
      </c>
    </row>
    <row r="12" spans="2:6" x14ac:dyDescent="0.25">
      <c r="B12" t="s">
        <v>355</v>
      </c>
      <c r="E12" t="s">
        <v>259</v>
      </c>
      <c r="F12" t="s">
        <v>128</v>
      </c>
    </row>
    <row r="13" spans="2:6" x14ac:dyDescent="0.25">
      <c r="B13" s="29" t="s">
        <v>356</v>
      </c>
      <c r="E13" t="s">
        <v>186</v>
      </c>
      <c r="F13" t="s">
        <v>270</v>
      </c>
    </row>
    <row r="14" spans="2:6" x14ac:dyDescent="0.25">
      <c r="B14" s="29" t="s">
        <v>185</v>
      </c>
    </row>
    <row r="15" spans="2:6" x14ac:dyDescent="0.25">
      <c r="B15" s="29" t="s">
        <v>357</v>
      </c>
    </row>
    <row r="16" spans="2:6" x14ac:dyDescent="0.25">
      <c r="B16" s="29" t="s">
        <v>358</v>
      </c>
    </row>
    <row r="17" spans="2:2" x14ac:dyDescent="0.25">
      <c r="B17" s="29" t="s">
        <v>126</v>
      </c>
    </row>
    <row r="18" spans="2:2" x14ac:dyDescent="0.25">
      <c r="B18" s="29" t="s">
        <v>359</v>
      </c>
    </row>
    <row r="19" spans="2:2" x14ac:dyDescent="0.25">
      <c r="B19" s="29" t="s">
        <v>360</v>
      </c>
    </row>
    <row r="20" spans="2:2" x14ac:dyDescent="0.25">
      <c r="B20" s="29" t="s">
        <v>361</v>
      </c>
    </row>
    <row r="21" spans="2:2" x14ac:dyDescent="0.25">
      <c r="B21" s="29" t="s">
        <v>362</v>
      </c>
    </row>
    <row r="22" spans="2:2" x14ac:dyDescent="0.25">
      <c r="B22" t="s">
        <v>363</v>
      </c>
    </row>
    <row r="23" spans="2:2" x14ac:dyDescent="0.25">
      <c r="B23" t="s">
        <v>364</v>
      </c>
    </row>
    <row r="24" spans="2:2" x14ac:dyDescent="0.25">
      <c r="B24" t="s">
        <v>365</v>
      </c>
    </row>
    <row r="25" spans="2:2" x14ac:dyDescent="0.25">
      <c r="B25" t="s">
        <v>366</v>
      </c>
    </row>
    <row r="26" spans="2:2" x14ac:dyDescent="0.25">
      <c r="B26" t="s">
        <v>367</v>
      </c>
    </row>
    <row r="27" spans="2:2" x14ac:dyDescent="0.25">
      <c r="B27" t="s">
        <v>368</v>
      </c>
    </row>
    <row r="28" spans="2:2" x14ac:dyDescent="0.25">
      <c r="B28" t="s">
        <v>369</v>
      </c>
    </row>
    <row r="29" spans="2:2" x14ac:dyDescent="0.25">
      <c r="B29" t="s">
        <v>370</v>
      </c>
    </row>
    <row r="30" spans="2:2" x14ac:dyDescent="0.25">
      <c r="B30" t="s">
        <v>371</v>
      </c>
    </row>
    <row r="31" spans="2:2" x14ac:dyDescent="0.25">
      <c r="B31" t="s">
        <v>7</v>
      </c>
    </row>
    <row r="32" spans="2:2" x14ac:dyDescent="0.25">
      <c r="B32" t="s">
        <v>372</v>
      </c>
    </row>
    <row r="33" spans="2:2" x14ac:dyDescent="0.25">
      <c r="B33" t="s">
        <v>373</v>
      </c>
    </row>
    <row r="34" spans="2:2" x14ac:dyDescent="0.25">
      <c r="B34" t="s">
        <v>374</v>
      </c>
    </row>
  </sheetData>
  <sortState xmlns:xlrd2="http://schemas.microsoft.com/office/spreadsheetml/2017/richdata2" ref="B2:B5">
    <sortCondition ref="B2:B5"/>
  </sortState>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3:A21"/>
  <sheetViews>
    <sheetView workbookViewId="0">
      <selection activeCell="A19" sqref="A19"/>
    </sheetView>
  </sheetViews>
  <sheetFormatPr baseColWidth="10" defaultColWidth="11.42578125" defaultRowHeight="12.75" x14ac:dyDescent="0.2"/>
  <cols>
    <col min="1" max="1" width="32.85546875" style="1" customWidth="1"/>
    <col min="2" max="16384" width="11.42578125" style="1"/>
  </cols>
  <sheetData>
    <row r="3" spans="1:1" x14ac:dyDescent="0.2">
      <c r="A3" s="2" t="s">
        <v>130</v>
      </c>
    </row>
    <row r="4" spans="1:1" x14ac:dyDescent="0.2">
      <c r="A4" s="2" t="s">
        <v>151</v>
      </c>
    </row>
    <row r="5" spans="1:1" x14ac:dyDescent="0.2">
      <c r="A5" s="2" t="s">
        <v>195</v>
      </c>
    </row>
    <row r="6" spans="1:1" x14ac:dyDescent="0.2">
      <c r="A6" s="2" t="s">
        <v>331</v>
      </c>
    </row>
    <row r="7" spans="1:1" x14ac:dyDescent="0.2">
      <c r="A7" s="2" t="s">
        <v>131</v>
      </c>
    </row>
    <row r="8" spans="1:1" x14ac:dyDescent="0.2">
      <c r="A8" s="2" t="s">
        <v>132</v>
      </c>
    </row>
    <row r="9" spans="1:1" x14ac:dyDescent="0.2">
      <c r="A9" s="2" t="s">
        <v>161</v>
      </c>
    </row>
    <row r="10" spans="1:1" x14ac:dyDescent="0.2">
      <c r="A10" s="2" t="s">
        <v>133</v>
      </c>
    </row>
    <row r="11" spans="1:1" x14ac:dyDescent="0.2">
      <c r="A11" s="2" t="s">
        <v>152</v>
      </c>
    </row>
    <row r="12" spans="1:1" x14ac:dyDescent="0.2">
      <c r="A12" s="2" t="s">
        <v>375</v>
      </c>
    </row>
    <row r="13" spans="1:1" x14ac:dyDescent="0.2">
      <c r="A13" s="2" t="s">
        <v>376</v>
      </c>
    </row>
    <row r="14" spans="1:1" x14ac:dyDescent="0.2">
      <c r="A14" s="2" t="s">
        <v>377</v>
      </c>
    </row>
    <row r="16" spans="1:1" x14ac:dyDescent="0.2">
      <c r="A16" s="2" t="s">
        <v>378</v>
      </c>
    </row>
    <row r="17" spans="1:1" x14ac:dyDescent="0.2">
      <c r="A17" s="2" t="s">
        <v>344</v>
      </c>
    </row>
    <row r="18" spans="1:1" x14ac:dyDescent="0.2">
      <c r="A18" s="2" t="s">
        <v>346</v>
      </c>
    </row>
    <row r="20" spans="1:1" x14ac:dyDescent="0.2">
      <c r="A20" s="2" t="s">
        <v>352</v>
      </c>
    </row>
    <row r="21" spans="1:1" x14ac:dyDescent="0.2">
      <c r="A21" s="2" t="s">
        <v>354</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EE39E667A227D945A67792929EA683D0" ma:contentTypeVersion="14" ma:contentTypeDescription="Crear nuevo documento." ma:contentTypeScope="" ma:versionID="e8482975d8b65e32eff362269607c39f">
  <xsd:schema xmlns:xsd="http://www.w3.org/2001/XMLSchema" xmlns:xs="http://www.w3.org/2001/XMLSchema" xmlns:p="http://schemas.microsoft.com/office/2006/metadata/properties" xmlns:ns2="48c77cfc-f926-4e40-878b-a2b4daa011b0" xmlns:ns3="cfb0170c-0804-4841-b063-354b1495d77f" targetNamespace="http://schemas.microsoft.com/office/2006/metadata/properties" ma:root="true" ma:fieldsID="c4731c43bf8cf2df62f3dee5134aac0f" ns2:_="" ns3:_="">
    <xsd:import namespace="48c77cfc-f926-4e40-878b-a2b4daa011b0"/>
    <xsd:import namespace="cfb0170c-0804-4841-b063-354b1495d77f"/>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GenerationTime" minOccurs="0"/>
                <xsd:element ref="ns2:MediaServiceEventHashCode" minOccurs="0"/>
                <xsd:element ref="ns2:MediaLengthInSeconds" minOccurs="0"/>
                <xsd:element ref="ns2:MediaServiceDateTaken" minOccurs="0"/>
                <xsd:element ref="ns3:SharedWithUsers" minOccurs="0"/>
                <xsd:element ref="ns3:SharedWithDetails" minOccurs="0"/>
                <xsd:element ref="ns2:lcf76f155ced4ddcb4097134ff3c332f" minOccurs="0"/>
                <xsd:element ref="ns2:MediaServiceOCR"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8c77cfc-f926-4e40-878b-a2b4daa011b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MediaServiceDateTaken" ma:index="15" nillable="true" ma:displayName="MediaServiceDateTaken" ma:hidden="true" ma:indexed="true" ma:internalName="MediaServiceDateTaken" ma:readOnly="true">
      <xsd:simpleType>
        <xsd:restriction base="dms:Text"/>
      </xsd:simpleType>
    </xsd:element>
    <xsd:element name="lcf76f155ced4ddcb4097134ff3c332f" ma:index="19" nillable="true" ma:taxonomy="true" ma:internalName="lcf76f155ced4ddcb4097134ff3c332f" ma:taxonomyFieldName="MediaServiceImageTags" ma:displayName="Etiquetas de imagen" ma:readOnly="false" ma:fieldId="{5cf76f15-5ced-4ddc-b409-7134ff3c332f}" ma:taxonomyMulti="true" ma:sspId="4b8207c3-623c-4b28-9fba-e01ec30e3751" ma:termSetId="09814cd3-568e-fe90-9814-8d621ff8fb84" ma:anchorId="fba54fb3-c3e1-fe81-a776-ca4b69148c4d" ma:open="true" ma:isKeyword="false">
      <xsd:complexType>
        <xsd:sequence>
          <xsd:element ref="pc:Terms" minOccurs="0" maxOccurs="1"/>
        </xsd:sequence>
      </xsd:complexType>
    </xsd:element>
    <xsd:element name="MediaServiceOCR" ma:index="20" nillable="true" ma:displayName="Extracted Text" ma:internalName="MediaServiceOCR" ma:readOnly="true">
      <xsd:simpleType>
        <xsd:restriction base="dms:Note">
          <xsd:maxLength value="255"/>
        </xsd:restriction>
      </xsd:simpleType>
    </xsd:element>
    <xsd:element name="MediaServiceLocation" ma:index="21"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cfb0170c-0804-4841-b063-354b1495d77f" elementFormDefault="qualified">
    <xsd:import namespace="http://schemas.microsoft.com/office/2006/documentManagement/types"/>
    <xsd:import namespace="http://schemas.microsoft.com/office/infopath/2007/PartnerControls"/>
    <xsd:element name="SharedWithUsers" ma:index="16"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48c77cfc-f926-4e40-878b-a2b4daa011b0">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713DF27A-4103-4617-BB53-20EB9EDB10A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8c77cfc-f926-4e40-878b-a2b4daa011b0"/>
    <ds:schemaRef ds:uri="cfb0170c-0804-4841-b063-354b1495d77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7EAEF62-E3E5-403C-A602-DC2F0782A211}">
  <ds:schemaRefs>
    <ds:schemaRef ds:uri="http://schemas.microsoft.com/sharepoint/v3/contenttype/forms"/>
  </ds:schemaRefs>
</ds:datastoreItem>
</file>

<file path=customXml/itemProps3.xml><?xml version="1.0" encoding="utf-8"?>
<ds:datastoreItem xmlns:ds="http://schemas.openxmlformats.org/officeDocument/2006/customXml" ds:itemID="{643D111B-82E0-4C6A-996B-B0EA65A6E1A8}">
  <ds:schemaRefs>
    <ds:schemaRef ds:uri="http://schemas.microsoft.com/office/2006/metadata/properties"/>
    <ds:schemaRef ds:uri="http://schemas.microsoft.com/office/infopath/2007/PartnerControls"/>
    <ds:schemaRef ds:uri="48c77cfc-f926-4e40-878b-a2b4daa011b0"/>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9</vt:i4>
      </vt:variant>
    </vt:vector>
  </HeadingPairs>
  <TitlesOfParts>
    <vt:vector size="9" baseType="lpstr">
      <vt:lpstr>1. ESTABLECIMIENTO CONTEXTO </vt:lpstr>
      <vt:lpstr>2. IDENTIFICACIÓN ACTIVOS TI</vt:lpstr>
      <vt:lpstr>3. MATRIZ DE RIESGOS</vt:lpstr>
      <vt:lpstr>Matriz de Calor</vt:lpstr>
      <vt:lpstr>Tabla probabilidad</vt:lpstr>
      <vt:lpstr>Tabla Impacto</vt:lpstr>
      <vt:lpstr>Tabla Valoración controles</vt:lpstr>
      <vt:lpstr>Opciones Tratamiento</vt:lpstr>
      <vt:lpstr>Hoja1</vt:lpstr>
    </vt:vector>
  </TitlesOfParts>
  <Manager/>
  <Company>Hewlett-Packard</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Myrian Cubillos Benavides</dc:creator>
  <cp:keywords/>
  <dc:description/>
  <cp:lastModifiedBy>Luisa Fernanda Quiroz Toro</cp:lastModifiedBy>
  <cp:revision/>
  <dcterms:created xsi:type="dcterms:W3CDTF">2020-03-24T23:12:47Z</dcterms:created>
  <dcterms:modified xsi:type="dcterms:W3CDTF">2025-12-03T20:02:14Z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0x010100EE39E667A227D945A67792929EA683D0</vt:lpwstr>
  </property>
  <property fmtid="{D5CDD505-2E9C-101B-9397-08002B2CF9AE}" pid="3" name="MediaServiceImageTags">
    <vt:lpwstr/>
  </property>
</Properties>
</file>